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1C3A327C-2402-4706-B57F-76EB24628B5A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<sst xmlns="http://schemas.openxmlformats.org/spreadsheetml/2006/main" count="854" uniqueCount="598">
  <si>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</si>
  <si>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</si>
  <si>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</si>
  <si>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</si>
  <si>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</si>
  <si>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</si>
  <si>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</si>
  <si>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</si>
  <si>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</si>
  <si>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</si>
  <si>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</si>
  <si>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</si>
  <si>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</si>
  <si>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</si>
  <si>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</si>
  <si>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</si>
  <si>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</si>
  <si>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</si>
  <si>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</si>
  <si>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</si>
  <si>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</si>
  <si>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</si>
  <si>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</si>
  <si>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</si>
  <si>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</si>
  <si>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</si>
  <si>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</si>
  <si>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</si>
  <si>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</si>
  <si>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</si>
  <si>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</si>
  <si>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</si>
  <si>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</si>
  <si>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</si>
  <si>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</si>
  <si>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</si>
  <si>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</si>
  <si>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</si>
  <si>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</si>
  <si>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</si>
  <si>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</si>
  <si>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</si>
  <si>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</si>
  <si>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</si>
  <si>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</si>
  <si>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</si>
  <si>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</si>
  <si>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</si>
  <si>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</si>
  <si>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</si>
  <si>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</si>
  <si>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</si>
  <si>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</si>
  <si>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</si>
  <si>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</si>
  <si>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</si>
  <si>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</si>
  <si>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</si>
  <si>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</si>
  <si>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</si>
  <si>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</si>
  <si>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</si>
  <si>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</si>
  <si>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</si>
  <si>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</si>
  <si>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</si>
  <si>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</si>
  <si>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</si>
  <si>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</si>
  <si>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</si>
  <si>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</si>
  <si>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</si>
  <si>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</si>
  <si>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</si>
  <si>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</si>
  <si>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</si>
  <si>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</si>
  <si>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</si>
  <si>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</si>
  <si>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</si>
  <si>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</si>
  <si>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</si>
  <si>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</si>
  <si>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</si>
  <si>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</si>
  <si>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</si>
  <si>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</si>
  <si>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</si>
  <si>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</si>
  <si>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</si>
  <si>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</si>
  <si>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</si>
  <si>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</si>
  <si>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</si>
  <si>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</si>
  <si>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</si>
  <si>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</si>
  <si>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</si>
  <si>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</si>
  <si>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</si>
  <si>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</si>
  <si>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</si>
  <si>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</si>
  <si>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</si>
  <si>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</si>
  <si>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</si>
  <si>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</si>
  <si>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</si>
  <si>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</si>
  <si>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</si>
  <si>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</si>
  <si>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</si>
  <si>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</si>
  <si>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</si>
  <si>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</si>
  <si>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</si>
  <si>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</si>
  <si>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</si>
  <si>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</si>
  <si>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</si>
  <si>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</si>
  <si>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</si>
  <si>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</si>
  <si>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</si>
  <si>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</si>
  <si>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</si>
  <si>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</si>
  <si>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</si>
  <si>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</si>
  <si>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</si>
  <si>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</si>
  <si>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</si>
  <si>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</si>
  <si>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</si>
  <si>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</si>
  <si>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</si>
  <si>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</si>
  <si>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</si>
  <si>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</si>
  <si>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</si>
  <si>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</si>
  <si>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</si>
  <si>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</si>
  <si>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</si>
  <si>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</si>
  <si>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</si>
  <si>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</si>
  <si>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</si>
  <si>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</si>
  <si>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</si>
  <si>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</si>
  <si>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</si>
  <si>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</si>
  <si>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</si>
  <si>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</si>
  <si>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</si>
  <si>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</si>
  <si>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</si>
  <si>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</si>
  <si>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</si>
  <si>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</si>
  <si>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</si>
  <si>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</si>
  <si>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</si>
  <si>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</si>
  <si>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</si>
  <si>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</si>
  <si>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</si>
  <si>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</si>
  <si>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</si>
  <si>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</si>
  <si>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</si>
  <si>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</si>
  <si>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</si>
  <si>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</si>
  <si>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</si>
  <si>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</si>
  <si>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</si>
  <si>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</si>
  <si>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</si>
  <si>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</si>
  <si>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</si>
  <si>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</si>
  <si>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</si>
  <si>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</si>
  <si>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</si>
  <si>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</si>
  <si>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</si>
  <si>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</si>
  <si>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</si>
  <si>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</si>
  <si>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</si>
  <si>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</si>
  <si>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</si>
  <si>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</si>
  <si>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</si>
  <si>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</si>
  <si>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</si>
  <si>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</si>
  <si>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</si>
  <si>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</si>
  <si>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</si>
  <si>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</si>
  <si>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</si>
  <si>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</si>
  <si>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</si>
  <si>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</si>
  <si>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</si>
  <si>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</si>
  <si>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</si>
  <si>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</si>
  <si>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</si>
  <si>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</si>
  <si>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</si>
  <si>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</si>
  <si>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</si>
  <si>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</si>
  <si>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</si>
  <si>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</si>
  <si>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</si>
  <si>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</si>
  <si>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</si>
  <si>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</si>
  <si>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</si>
  <si>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</si>
  <si>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</si>
  <si>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</si>
  <si>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</si>
  <si>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</si>
  <si>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</si>
  <si>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</si>
  <si>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</si>
  <si>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</si>
  <si>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</si>
  <si>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</si>
  <si>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</si>
  <si>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</si>
  <si>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</si>
  <si>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</si>
  <si>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</si>
  <si>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</si>
  <si>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</si>
  <si>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</si>
  <si>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</si>
  <si>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</si>
  <si>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</si>
  <si>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</si>
  <si>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</si>
  <si>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</si>
  <si>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</si>
  <si>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</si>
  <si>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</si>
  <si>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</si>
  <si>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</si>
  <si>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</si>
  <si>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</si>
  <si>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</si>
  <si>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</si>
  <si>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</si>
  <si>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</si>
  <si>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</si>
  <si>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</si>
  <si>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</si>
  <si>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</si>
  <si>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</si>
  <si>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</si>
  <si>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</si>
  <si>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</si>
  <si>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</si>
  <si>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</si>
  <si>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</si>
  <si>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</si>
  <si>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</si>
  <si>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</si>
  <si>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</si>
  <si>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</si>
  <si>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</si>
  <si>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</si>
  <si>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</si>
  <si>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</si>
  <si>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</si>
  <si>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</si>
  <si>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</si>
  <si>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</si>
  <si>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</si>
  <si>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</si>
  <si>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</si>
  <si>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</si>
  <si>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</si>
  <si>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</si>
  <si>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</si>
  <si>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</si>
  <si>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</si>
  <si>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</si>
  <si>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</si>
  <si>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</si>
  <si>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</si>
  <si>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</si>
  <si>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</si>
  <si>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</si>
  <si>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</si>
  <si>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</si>
  <si>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</si>
  <si>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</si>
  <si>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</si>
  <si>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</si>
  <si>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</si>
  <si>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</si>
  <si>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</si>
  <si>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</si>
  <si>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</si>
  <si>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</si>
  <si>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</si>
  <si>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</si>
  <si>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</si>
  <si>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</si>
  <si>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</si>
  <si>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</si>
  <si>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</si>
  <si>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</si>
  <si>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</si>
  <si>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</si>
  <si>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</si>
  <si>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</si>
  <si>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</si>
  <si>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</si>
  <si>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</si>
  <si>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</si>
  <si>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</si>
  <si>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</si>
  <si>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</si>
  <si>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</si>
  <si>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</si>
  <si>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</si>
  <si>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</si>
  <si>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</si>
  <si>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</si>
  <si>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</si>
  <si>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</si>
  <si>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</si>
  <si>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</si>
  <si>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</si>
  <si>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</si>
  <si>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</si>
  <si>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</si>
  <si>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</si>
  <si>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</si>
  <si>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</si>
  <si>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</si>
  <si>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</si>
  <si>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</si>
  <si>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</si>
  <si>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</si>
  <si>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</si>
  <si>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</si>
  <si>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</si>
  <si>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</si>
  <si>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</si>
  <si>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</si>
  <si>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</si>
  <si>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</si>
  <si>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</si>
  <si>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</si>
  <si>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</si>
  <si>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</si>
  <si>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</si>
  <si>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</si>
  <si>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</si>
  <si>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</si>
  <si>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</si>
  <si>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</si>
  <si>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</si>
  <si>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</si>
  <si>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</si>
  <si>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</si>
  <si>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</si>
  <si>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</si>
  <si>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</si>
  <si>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</si>
  <si>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</si>
  <si>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</si>
  <si>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</si>
  <si>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</si>
  <si>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</si>
  <si>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</si>
  <si>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</si>
  <si>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</si>
  <si>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</si>
  <si>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</si>
  <si>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</si>
  <si>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</si>
  <si>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</si>
  <si>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</si>
  <si>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</si>
  <si>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</si>
  <si>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</si>
  <si>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</si>
  <si>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</si>
  <si>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</si>
  <si>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</si>
  <si>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</si>
  <si>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</si>
  <si>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</si>
  <si>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</si>
  <si>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</si>
  <si>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</si>
  <si>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</si>
  <si>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</si>
  <si>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</si>
  <si>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</si>
  <si>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</si>
  <si>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</si>
  <si>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</si>
  <si>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</si>
  <si>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</si>
  <si>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</si>
  <si>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</si>
  <si>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</si>
  <si>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</si>
  <si>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</si>
  <si>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</si>
  <si>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</si>
  <si>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</si>
  <si>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</si>
  <si>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</si>
  <si>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</si>
  <si>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</si>
  <si>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</si>
  <si>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</si>
  <si>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</si>
  <si>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</si>
  <si>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</si>
  <si>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</si>
  <si>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</si>
  <si>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</si>
  <si>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</si>
  <si>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</si>
  <si>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</si>
  <si>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</si>
  <si>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</si>
  <si>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</si>
  <si>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</si>
  <si>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</si>
  <si>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</si>
  <si>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</si>
  <si>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</si>
  <si>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</si>
  <si>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</si>
  <si>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</si>
  <si>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</si>
  <si>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</si>
  <si>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</si>
  <si>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</si>
  <si>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</si>
  <si>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</si>
  <si>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</si>
  <si>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</si>
  <si>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</si>
  <si>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</si>
  <si>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</si>
  <si>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</si>
  <si>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</si>
  <si>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</si>
  <si>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</si>
  <si>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</si>
  <si>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</si>
  <si>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</si>
  <si>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</si>
  <si>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</si>
  <si>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</si>
  <si>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</si>
  <si>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</si>
  <si>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</si>
  <si>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</si>
  <si>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</si>
  <si>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</si>
  <si>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</si>
  <si>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</si>
  <si>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</si>
  <si>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</si>
  <si>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</si>
  <si>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</si>
  <si>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</si>
  <si>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</si>
  <si>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</si>
  <si>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</si>
  <si>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</si>
  <si>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</si>
  <si>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</si>
  <si>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</si>
  <si>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</si>
  <si>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</si>
  <si>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</si>
  <si>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</si>
  <si>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</si>
  <si>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</si>
  <si>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</si>
  <si>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</si>
  <si>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</si>
  <si>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</si>
  <si>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</si>
  <si>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</si>
  <si>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</si>
  <si>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</si>
  <si>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</si>
  <si>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</si>
  <si>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</si>
  <si>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</si>
  <si>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</si>
  <si>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</si>
  <si>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</si>
  <si>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</si>
  <si>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</si>
  <si>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</si>
  <si>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</si>
  <si>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</si>
  <si>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</si>
  <si>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</si>
  <si>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</si>
  <si>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</si>
  <si>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</si>
  <si>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</si>
  <si>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</si>
  <si>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</si>
  <si>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</si>
  <si>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</si>
  <si>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</si>
  <si>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</si>
  <si>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</si>
  <si>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</si>
  <si>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</si>
  <si>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</si>
  <si>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</si>
  <si>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</si>
  <si>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</si>
  <si>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</si>
  <si>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</si>
  <si>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</si>
  <si>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</si>
  <si>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</si>
  <si>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</si>
  <si>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</si>
  <si>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</si>
  <si>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</si>
  <si>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</si>
  <si>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</si>
  <si>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</si>
  <si>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</si>
  <si>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</si>
  <si>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</si>
  <si>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</si>
  <si>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</si>
  <si>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</si>
  <si>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</si>
  <si>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</si>
  <si>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</si>
  <si>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</si>
  <si>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</si>
  <si>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</si>
  <si>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</si>
  <si>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</si>
  <si>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</si>
  <si>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</si>
  <si>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</si>
  <si>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</si>
  <si>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</si>
  <si>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</si>
  <si>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</si>
  <si>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</si>
  <si>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</si>
  <si>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</si>
  <si>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</si>
  <si>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</si>
  <si>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</si>
  <si>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</si>
  <si>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</si>
  <si>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</si>
  <si>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</si>
  <si>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</si>
  <si>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</si>
  <si>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</si>
  <si>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</si>
  <si>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</si>
  <si>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</si>
  <si>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</si>
  <si>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</si>
  <si>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</si>
  <si>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</si>
  <si>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</si>
  <si>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</si>
  <si>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</si>
  <si>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</si>
  <si>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</si>
  <si>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</si>
  <si>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</si>
  <si>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Municipal para el Desarrollo Integral de la Familia de Silao de la Victoria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</si>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</sst>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152401</xdr:rowOff>
    </xdr:from>
    <xdr:to>
      <xdr:col>1</xdr:col>
      <xdr:colOff>457200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66C53E-90E9-4E8F-9494-E0151EEEF9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152401"/>
          <a:ext cx="1438275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45</xdr:row>
      <xdr:rowOff>104775</xdr:rowOff>
    </xdr:from>
    <xdr:to>
      <xdr:col>3</xdr:col>
      <xdr:colOff>378514</xdr:colOff>
      <xdr:row>50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8348F-0F78-4C10-A55A-EA79FE3B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781800"/>
          <a:ext cx="660786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805277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348CE-9EF5-49E9-AC96-AACE69450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38125"/>
          <a:ext cx="1472027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127001</xdr:rowOff>
    </xdr:from>
    <xdr:to>
      <xdr:col>1</xdr:col>
      <xdr:colOff>1652807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BBAA8-F323-43E5-829B-388F367B8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127001"/>
          <a:ext cx="2319557" cy="825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2513</xdr:rowOff>
    </xdr:from>
    <xdr:to>
      <xdr:col>1</xdr:col>
      <xdr:colOff>333375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BEC75-BB62-46A7-B02C-1964A9DA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40638"/>
          <a:ext cx="1000125" cy="711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505716</xdr:colOff>
      <xdr:row>3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DE8CE8-DAAF-41EE-BB3A-7BD9194A8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180975"/>
          <a:ext cx="1172466" cy="7429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206387</xdr:rowOff>
    </xdr:from>
    <xdr:to>
      <xdr:col>1</xdr:col>
      <xdr:colOff>542925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C12FAD-ED61-4F56-87B2-802062FCF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06387"/>
          <a:ext cx="762000" cy="708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167292</xdr:rowOff>
    </xdr:from>
    <xdr:to>
      <xdr:col>1</xdr:col>
      <xdr:colOff>485775</xdr:colOff>
      <xdr:row>3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3AFB8F-58DC-4E71-8524-1CC761391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9050" y="167292"/>
          <a:ext cx="714375" cy="6804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696057</xdr:colOff>
      <xdr:row>3</xdr:row>
      <xdr:rowOff>122116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5C6179-1625-492D-A69E-032070877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1367692" cy="854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B47" sqref="B47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2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2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2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99" zoomScaleNormal="100" workbookViewId="0">
      <selection activeCell="B216" sqref="B216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33203125" style="14" bestFit="1" customWidth="1"/>
    <col min="6" max="16384" width="9.109375" style="14"/>
  </cols>
  <sheetData>
    <row r="1" spans="1:5" s="19" customFormat="1" ht="18.899999999999999" customHeight="1" x14ac:dyDescent="0.3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899999999999999" customHeight="1" x14ac:dyDescent="0.3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899999999999999" customHeight="1" x14ac:dyDescent="0.3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899999999999999" customHeight="1" x14ac:dyDescent="0.3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14892264.120000001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1414244.62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0.399999999999999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0.399999999999999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0.399999999999999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0.399999999999999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0.399999999999999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1414244.62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0.399999999999999" x14ac:dyDescent="0.2">
      <c r="A51" s="40">
        <v>4173</v>
      </c>
      <c r="B51" s="42" t="s">
        <v>418</v>
      </c>
      <c r="C51" s="141">
        <v>1414244.62</v>
      </c>
      <c r="D51" s="78"/>
      <c r="E51" s="39"/>
    </row>
    <row r="52" spans="1:5" ht="20.399999999999999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0.399999999999999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0.399999999999999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0.399999999999999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0.6" x14ac:dyDescent="0.2">
      <c r="A57" s="109">
        <v>4200</v>
      </c>
      <c r="B57" s="110" t="s">
        <v>424</v>
      </c>
      <c r="C57" s="140">
        <f>+C58+C64</f>
        <v>13260000</v>
      </c>
      <c r="D57" s="78"/>
      <c r="E57" s="39"/>
    </row>
    <row r="58" spans="1:5" ht="20.399999999999999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13260000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13260000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218019.5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218019.5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218019.5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10360623.58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9489072.6099999994</v>
      </c>
      <c r="D95" s="112">
        <f>C95/$C$94</f>
        <v>0.91587852186016772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6704396.3899999997</v>
      </c>
      <c r="D96" s="112">
        <f t="shared" ref="D96:D159" si="0">C96/$C$94</f>
        <v>0.64710355879949844</v>
      </c>
      <c r="E96" s="41"/>
    </row>
    <row r="97" spans="1:5" x14ac:dyDescent="0.2">
      <c r="A97" s="43">
        <v>5111</v>
      </c>
      <c r="B97" s="41" t="s">
        <v>279</v>
      </c>
      <c r="C97" s="141">
        <v>4721505.92</v>
      </c>
      <c r="D97" s="44">
        <f t="shared" si="0"/>
        <v>0.45571638459236447</v>
      </c>
      <c r="E97" s="41"/>
    </row>
    <row r="98" spans="1:5" x14ac:dyDescent="0.2">
      <c r="A98" s="43">
        <v>5112</v>
      </c>
      <c r="B98" s="41" t="s">
        <v>280</v>
      </c>
      <c r="C98" s="141">
        <v>1100160.05</v>
      </c>
      <c r="D98" s="44">
        <f t="shared" si="0"/>
        <v>0.10618666352513118</v>
      </c>
      <c r="E98" s="41"/>
    </row>
    <row r="99" spans="1:5" x14ac:dyDescent="0.2">
      <c r="A99" s="43">
        <v>5113</v>
      </c>
      <c r="B99" s="41" t="s">
        <v>281</v>
      </c>
      <c r="C99" s="141">
        <v>21343</v>
      </c>
      <c r="D99" s="44">
        <f t="shared" si="0"/>
        <v>2.0600111407579969E-3</v>
      </c>
      <c r="E99" s="41"/>
    </row>
    <row r="100" spans="1:5" x14ac:dyDescent="0.2">
      <c r="A100" s="43">
        <v>5114</v>
      </c>
      <c r="B100" s="41" t="s">
        <v>282</v>
      </c>
      <c r="C100" s="141">
        <v>139554.97</v>
      </c>
      <c r="D100" s="44">
        <f t="shared" si="0"/>
        <v>1.3469746190701777E-2</v>
      </c>
      <c r="E100" s="41"/>
    </row>
    <row r="101" spans="1:5" x14ac:dyDescent="0.2">
      <c r="A101" s="43">
        <v>5115</v>
      </c>
      <c r="B101" s="41" t="s">
        <v>283</v>
      </c>
      <c r="C101" s="141">
        <v>721832.45</v>
      </c>
      <c r="D101" s="44">
        <f t="shared" si="0"/>
        <v>6.9670753350543013E-2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1613732.68</v>
      </c>
      <c r="D103" s="112">
        <f t="shared" si="0"/>
        <v>0.1557563275549482</v>
      </c>
      <c r="E103" s="41"/>
    </row>
    <row r="104" spans="1:5" x14ac:dyDescent="0.2">
      <c r="A104" s="43">
        <v>5121</v>
      </c>
      <c r="B104" s="41" t="s">
        <v>286</v>
      </c>
      <c r="C104" s="141">
        <v>193572.78</v>
      </c>
      <c r="D104" s="44">
        <f t="shared" si="0"/>
        <v>1.868350669294367E-2</v>
      </c>
      <c r="E104" s="41"/>
    </row>
    <row r="105" spans="1:5" x14ac:dyDescent="0.2">
      <c r="A105" s="43">
        <v>5122</v>
      </c>
      <c r="B105" s="41" t="s">
        <v>287</v>
      </c>
      <c r="C105" s="141">
        <v>152494.79</v>
      </c>
      <c r="D105" s="44">
        <f t="shared" si="0"/>
        <v>1.4718688389989748E-2</v>
      </c>
      <c r="E105" s="41"/>
    </row>
    <row r="106" spans="1:5" x14ac:dyDescent="0.2">
      <c r="A106" s="43">
        <v>5123</v>
      </c>
      <c r="B106" s="41" t="s">
        <v>288</v>
      </c>
      <c r="C106" s="141">
        <v>3975.64</v>
      </c>
      <c r="D106" s="44">
        <f t="shared" si="0"/>
        <v>3.8372593785518069E-4</v>
      </c>
      <c r="E106" s="41"/>
    </row>
    <row r="107" spans="1:5" x14ac:dyDescent="0.2">
      <c r="A107" s="43">
        <v>5124</v>
      </c>
      <c r="B107" s="41" t="s">
        <v>289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41">
        <v>706482.36</v>
      </c>
      <c r="D108" s="44">
        <f t="shared" si="0"/>
        <v>6.8189173609567624E-2</v>
      </c>
      <c r="E108" s="41"/>
    </row>
    <row r="109" spans="1:5" x14ac:dyDescent="0.2">
      <c r="A109" s="43">
        <v>5126</v>
      </c>
      <c r="B109" s="41" t="s">
        <v>291</v>
      </c>
      <c r="C109" s="141">
        <v>540042.69999999995</v>
      </c>
      <c r="D109" s="44">
        <f t="shared" si="0"/>
        <v>5.2124536310969805E-2</v>
      </c>
      <c r="E109" s="41"/>
    </row>
    <row r="110" spans="1:5" x14ac:dyDescent="0.2">
      <c r="A110" s="43">
        <v>5127</v>
      </c>
      <c r="B110" s="41" t="s">
        <v>292</v>
      </c>
      <c r="C110" s="141">
        <v>10808</v>
      </c>
      <c r="D110" s="44">
        <f t="shared" si="0"/>
        <v>1.0431804530437346E-3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6356.41</v>
      </c>
      <c r="D112" s="44">
        <f t="shared" si="0"/>
        <v>6.1351616057843492E-4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1170943.54</v>
      </c>
      <c r="D113" s="112">
        <f t="shared" si="0"/>
        <v>0.11301863550572118</v>
      </c>
      <c r="E113" s="41"/>
    </row>
    <row r="114" spans="1:5" x14ac:dyDescent="0.2">
      <c r="A114" s="43">
        <v>5131</v>
      </c>
      <c r="B114" s="41" t="s">
        <v>296</v>
      </c>
      <c r="C114" s="141">
        <v>298317.45</v>
      </c>
      <c r="D114" s="44">
        <f t="shared" si="0"/>
        <v>2.8793387550134313E-2</v>
      </c>
      <c r="E114" s="41"/>
    </row>
    <row r="115" spans="1:5" x14ac:dyDescent="0.2">
      <c r="A115" s="43">
        <v>5132</v>
      </c>
      <c r="B115" s="41" t="s">
        <v>297</v>
      </c>
      <c r="C115" s="141">
        <v>812</v>
      </c>
      <c r="D115" s="44">
        <f t="shared" si="0"/>
        <v>7.8373660979969695E-5</v>
      </c>
      <c r="E115" s="41"/>
    </row>
    <row r="116" spans="1:5" x14ac:dyDescent="0.2">
      <c r="A116" s="43">
        <v>5133</v>
      </c>
      <c r="B116" s="41" t="s">
        <v>298</v>
      </c>
      <c r="C116" s="141">
        <v>153980.88</v>
      </c>
      <c r="D116" s="44">
        <f t="shared" si="0"/>
        <v>1.4862124737090391E-2</v>
      </c>
      <c r="E116" s="41"/>
    </row>
    <row r="117" spans="1:5" x14ac:dyDescent="0.2">
      <c r="A117" s="43">
        <v>5134</v>
      </c>
      <c r="B117" s="41" t="s">
        <v>299</v>
      </c>
      <c r="C117" s="141">
        <v>51054.47</v>
      </c>
      <c r="D117" s="44">
        <f t="shared" si="0"/>
        <v>4.9277410385369872E-3</v>
      </c>
      <c r="E117" s="41"/>
    </row>
    <row r="118" spans="1:5" x14ac:dyDescent="0.2">
      <c r="A118" s="43">
        <v>5135</v>
      </c>
      <c r="B118" s="41" t="s">
        <v>300</v>
      </c>
      <c r="C118" s="141">
        <v>285512.65999999997</v>
      </c>
      <c r="D118" s="44">
        <f t="shared" si="0"/>
        <v>2.7557478350159304E-2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29977.99</v>
      </c>
      <c r="D120" s="44">
        <f t="shared" si="0"/>
        <v>2.8934542181292145E-3</v>
      </c>
      <c r="E120" s="41"/>
    </row>
    <row r="121" spans="1:5" x14ac:dyDescent="0.2">
      <c r="A121" s="43">
        <v>5138</v>
      </c>
      <c r="B121" s="41" t="s">
        <v>303</v>
      </c>
      <c r="C121" s="141">
        <v>40054.089999999997</v>
      </c>
      <c r="D121" s="44">
        <f t="shared" si="0"/>
        <v>3.8659922050753625E-3</v>
      </c>
      <c r="E121" s="41"/>
    </row>
    <row r="122" spans="1:5" x14ac:dyDescent="0.2">
      <c r="A122" s="43">
        <v>5139</v>
      </c>
      <c r="B122" s="41" t="s">
        <v>304</v>
      </c>
      <c r="C122" s="141">
        <v>311234</v>
      </c>
      <c r="D122" s="44">
        <f t="shared" si="0"/>
        <v>3.0040083745615627E-2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278944.55000000005</v>
      </c>
      <c r="D123" s="112">
        <f t="shared" si="0"/>
        <v>2.692352905653967E-2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93629.57</v>
      </c>
      <c r="D133" s="112">
        <f t="shared" si="0"/>
        <v>9.0370593311334263E-3</v>
      </c>
      <c r="E133" s="41"/>
    </row>
    <row r="134" spans="1:5" x14ac:dyDescent="0.2">
      <c r="A134" s="43">
        <v>5241</v>
      </c>
      <c r="B134" s="41" t="s">
        <v>314</v>
      </c>
      <c r="C134" s="141">
        <v>93629.57</v>
      </c>
      <c r="D134" s="44">
        <f t="shared" si="0"/>
        <v>9.0370593311334263E-3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185314.98</v>
      </c>
      <c r="D138" s="112">
        <f t="shared" si="0"/>
        <v>1.7886469725406241E-2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185314.98</v>
      </c>
      <c r="D140" s="44">
        <f t="shared" si="0"/>
        <v>1.7886469725406241E-2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592606.42000000004</v>
      </c>
      <c r="D181" s="112">
        <f t="shared" si="1"/>
        <v>5.7197949083292537E-2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592606.42000000004</v>
      </c>
      <c r="D182" s="112">
        <f t="shared" si="1"/>
        <v>5.7197949083292537E-2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6226.53</v>
      </c>
      <c r="D185" s="44">
        <f t="shared" si="1"/>
        <v>6.0098023559311661E-4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582435.25</v>
      </c>
      <c r="D187" s="44">
        <f t="shared" si="1"/>
        <v>5.6216235007738792E-2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3944.64</v>
      </c>
      <c r="D189" s="44">
        <f t="shared" si="1"/>
        <v>3.8073383996062521E-4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45" zoomScale="60" zoomScaleNormal="100" workbookViewId="0">
      <selection activeCell="B176" sqref="B176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33203125" style="14" customWidth="1"/>
    <col min="11" max="16384" width="9.109375" style="14"/>
  </cols>
  <sheetData>
    <row r="1" spans="1:8" s="11" customFormat="1" ht="18.899999999999999" customHeight="1" x14ac:dyDescent="0.3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899999999999999" customHeight="1" x14ac:dyDescent="0.3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899999999999999" customHeight="1" x14ac:dyDescent="0.3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899999999999999" customHeight="1" x14ac:dyDescent="0.3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-984.31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40430.17</v>
      </c>
      <c r="D15" s="143">
        <v>40430.17</v>
      </c>
      <c r="E15" s="143">
        <v>40430.17</v>
      </c>
      <c r="F15" s="143">
        <v>40430.17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943031.53</v>
      </c>
      <c r="D20" s="143">
        <v>943031.53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4000</v>
      </c>
      <c r="D21" s="143">
        <v>4000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461551.42</v>
      </c>
      <c r="D23" s="143">
        <v>461551.42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134345.63</v>
      </c>
      <c r="D24" s="143">
        <v>134345.63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7000</v>
      </c>
      <c r="D26" s="143">
        <v>7000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0.04</v>
      </c>
      <c r="D27" s="143">
        <v>0.04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6173115.1499999994</v>
      </c>
      <c r="D56" s="143">
        <f>SUM(D57:D63)</f>
        <v>6226.53</v>
      </c>
      <c r="E56" s="143">
        <f>SUM(E57:E63)</f>
        <v>155663.25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18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828201.59</v>
      </c>
      <c r="D59" s="143">
        <v>6226.53</v>
      </c>
      <c r="E59" s="143">
        <v>155663.25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5344895.5599999996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19663952.969999999</v>
      </c>
      <c r="D64" s="143">
        <f t="shared" ref="D64:E64" si="0">SUM(D65:D72)</f>
        <v>582435.25</v>
      </c>
      <c r="E64" s="143">
        <f t="shared" si="0"/>
        <v>8777155.2400000002</v>
      </c>
    </row>
    <row r="65" spans="1:9" x14ac:dyDescent="0.2">
      <c r="A65" s="16">
        <v>1241</v>
      </c>
      <c r="B65" s="14" t="s">
        <v>157</v>
      </c>
      <c r="C65" s="143">
        <v>4220311.8600000003</v>
      </c>
      <c r="D65" s="143">
        <v>79308.460000000006</v>
      </c>
      <c r="E65" s="143">
        <v>1760529.55</v>
      </c>
    </row>
    <row r="66" spans="1:9" x14ac:dyDescent="0.2">
      <c r="A66" s="16">
        <v>1242</v>
      </c>
      <c r="B66" s="14" t="s">
        <v>158</v>
      </c>
      <c r="C66" s="143">
        <v>712418.79</v>
      </c>
      <c r="D66" s="143">
        <v>15452.89</v>
      </c>
      <c r="E66" s="143">
        <v>304758.98</v>
      </c>
    </row>
    <row r="67" spans="1:9" x14ac:dyDescent="0.2">
      <c r="A67" s="16">
        <v>1243</v>
      </c>
      <c r="B67" s="14" t="s">
        <v>159</v>
      </c>
      <c r="C67" s="143">
        <v>4415623.7699999996</v>
      </c>
      <c r="D67" s="143">
        <v>105922.09</v>
      </c>
      <c r="E67" s="143">
        <v>1624882.58</v>
      </c>
    </row>
    <row r="68" spans="1:9" x14ac:dyDescent="0.2">
      <c r="A68" s="16">
        <v>1244</v>
      </c>
      <c r="B68" s="14" t="s">
        <v>160</v>
      </c>
      <c r="C68" s="143">
        <v>9114937.2400000002</v>
      </c>
      <c r="D68" s="143">
        <v>359777.5</v>
      </c>
      <c r="E68" s="143">
        <v>4810498.22</v>
      </c>
    </row>
    <row r="69" spans="1:9" x14ac:dyDescent="0.2">
      <c r="A69" s="16">
        <v>1245</v>
      </c>
      <c r="B69" s="14" t="s">
        <v>161</v>
      </c>
      <c r="C69" s="143">
        <v>3944</v>
      </c>
      <c r="D69" s="143">
        <v>0</v>
      </c>
      <c r="E69" s="143">
        <v>3944</v>
      </c>
    </row>
    <row r="70" spans="1:9" x14ac:dyDescent="0.2">
      <c r="A70" s="16">
        <v>1246</v>
      </c>
      <c r="B70" s="14" t="s">
        <v>162</v>
      </c>
      <c r="C70" s="143">
        <v>1196717.31</v>
      </c>
      <c r="D70" s="143">
        <v>21974.31</v>
      </c>
      <c r="E70" s="143">
        <v>272541.90999999997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179379.86</v>
      </c>
      <c r="D76" s="143">
        <f>SUM(D77:D81)</f>
        <v>3944.64</v>
      </c>
      <c r="E76" s="143">
        <f>SUM(E77:E81)</f>
        <v>61505.08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21593.86</v>
      </c>
      <c r="D77" s="143">
        <v>0</v>
      </c>
      <c r="E77" s="143">
        <v>21593.86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157786</v>
      </c>
      <c r="D80" s="143">
        <v>3944.64</v>
      </c>
      <c r="E80" s="143">
        <v>39911.22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63072.9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484</v>
      </c>
      <c r="C99" s="143">
        <v>63072.9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628612.63</v>
      </c>
      <c r="D110" s="143">
        <f>SUM(D111:D119)</f>
        <v>628612.63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24833.78</v>
      </c>
      <c r="D111" s="143">
        <f>C111</f>
        <v>24833.78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308388.45</v>
      </c>
      <c r="D112" s="143">
        <f t="shared" ref="D112:D119" si="1">C112</f>
        <v>308388.45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-665548.84</v>
      </c>
      <c r="D113" s="143">
        <f t="shared" si="1"/>
        <v>-665548.84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349831.47</v>
      </c>
      <c r="D117" s="143">
        <f t="shared" si="1"/>
        <v>349831.47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611107.77</v>
      </c>
      <c r="D119" s="143">
        <f t="shared" si="1"/>
        <v>611107.77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28" workbookViewId="0">
      <selection activeCell="B32" sqref="B32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33203125" style="22" bestFit="1" customWidth="1"/>
    <col min="6" max="16384" width="9.109375" style="22"/>
  </cols>
  <sheetData>
    <row r="1" spans="1:5" ht="18.899999999999999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899999999999999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899999999999999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899999999999999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945816.92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224325.21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4531640.54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18175335.16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4" zoomScaleNormal="100" workbookViewId="0">
      <selection activeCell="B143" sqref="B143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33203125" style="22" bestFit="1" customWidth="1"/>
    <col min="6" max="16384" width="9.109375" style="22"/>
  </cols>
  <sheetData>
    <row r="1" spans="1:5" s="28" customFormat="1" ht="18.899999999999999" customHeight="1" x14ac:dyDescent="0.3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899999999999999" customHeight="1" x14ac:dyDescent="0.3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899999999999999" customHeight="1" x14ac:dyDescent="0.3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899999999999999" customHeight="1" x14ac:dyDescent="0.3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-3362.31</v>
      </c>
      <c r="D9" s="146">
        <v>-3362.31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5834520.9800000004</v>
      </c>
      <c r="D10" s="146">
        <v>970335.14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-984.31</v>
      </c>
      <c r="D12" s="146">
        <v>-984.31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5830174.3600000013</v>
      </c>
      <c r="D16" s="147">
        <f>SUM(D9:D15)</f>
        <v>965988.5199999999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4439727.9000000004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409152.3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364362.4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3637000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29213.200000000001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101526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101526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4541253.9000000004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4531640.54</v>
      </c>
      <c r="D48" s="147">
        <v>2340053.89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598562.41</v>
      </c>
      <c r="D49" s="147">
        <f>D54+D66+D94+D97+D50</f>
        <v>1897234.4600000002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592606.42000000004</v>
      </c>
      <c r="D66" s="147">
        <f>D67+D76+D79+D85</f>
        <v>1781234.4600000002</v>
      </c>
    </row>
    <row r="67" spans="1:4" x14ac:dyDescent="0.2">
      <c r="A67" s="26">
        <v>5510</v>
      </c>
      <c r="B67" s="22" t="s">
        <v>357</v>
      </c>
      <c r="C67" s="146">
        <f>SUM(C68:C75)</f>
        <v>592606.42000000004</v>
      </c>
      <c r="D67" s="146">
        <f>SUM(D68:D75)</f>
        <v>1781234.4600000002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6226.53</v>
      </c>
      <c r="D70" s="146">
        <v>24906.12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582435.25</v>
      </c>
      <c r="D72" s="146">
        <v>1743756.73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3944.64</v>
      </c>
      <c r="D74" s="146">
        <v>12571.61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5955.99</v>
      </c>
      <c r="D97" s="147">
        <f>SUM(D98:D102)</f>
        <v>116000</v>
      </c>
    </row>
    <row r="98" spans="1:4" x14ac:dyDescent="0.2">
      <c r="A98" s="26">
        <v>2111</v>
      </c>
      <c r="B98" s="22" t="s">
        <v>521</v>
      </c>
      <c r="C98" s="146">
        <v>1588.59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4367.3999999999996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116000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0.03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-0.03</v>
      </c>
    </row>
    <row r="139" spans="1:4" x14ac:dyDescent="0.2">
      <c r="A139" s="26"/>
      <c r="B139" s="87" t="s">
        <v>536</v>
      </c>
      <c r="C139" s="147">
        <f>C48+C49-C103-C106</f>
        <v>5130202.95</v>
      </c>
      <c r="D139" s="147">
        <f>D48+D49-D103-D106</f>
        <v>4237288.3500000006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opLeftCell="A10" workbookViewId="0">
      <selection activeCell="B25" sqref="B25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3" t="s">
        <v>595</v>
      </c>
      <c r="B1" s="174"/>
      <c r="C1" s="175"/>
    </row>
    <row r="2" spans="1:3" s="29" customFormat="1" ht="18" customHeight="1" x14ac:dyDescent="0.3">
      <c r="A2" s="176" t="s">
        <v>505</v>
      </c>
      <c r="B2" s="177"/>
      <c r="C2" s="178"/>
    </row>
    <row r="3" spans="1:3" s="29" customFormat="1" ht="18" customHeight="1" x14ac:dyDescent="0.3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14892264.119999999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14892264.119999999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28" workbookViewId="0">
      <selection activeCell="B44" sqref="B44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4" t="s">
        <v>595</v>
      </c>
      <c r="B1" s="185"/>
      <c r="C1" s="186"/>
    </row>
    <row r="2" spans="1:3" s="32" customFormat="1" ht="18.899999999999999" customHeight="1" x14ac:dyDescent="0.3">
      <c r="A2" s="187" t="s">
        <v>507</v>
      </c>
      <c r="B2" s="188"/>
      <c r="C2" s="189"/>
    </row>
    <row r="3" spans="1:3" s="32" customFormat="1" ht="18.899999999999999" customHeight="1" x14ac:dyDescent="0.3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2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9768017.1600000001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592606.42000000004</v>
      </c>
    </row>
    <row r="32" spans="1:3" x14ac:dyDescent="0.2">
      <c r="A32" s="76" t="s">
        <v>469</v>
      </c>
      <c r="B32" s="63" t="s">
        <v>357</v>
      </c>
      <c r="C32" s="93">
        <v>592606.42000000004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10360623.58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5" zoomScale="78" workbookViewId="0">
      <selection activeCell="B37" sqref="B37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3320312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899999999999999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899999999999999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61129093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-46236828.880000003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-14892264.119999999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-59343587.920000002</v>
      </c>
    </row>
    <row r="51" spans="1:3" x14ac:dyDescent="0.2">
      <c r="A51" s="22">
        <v>8220</v>
      </c>
      <c r="B51" s="103" t="s">
        <v>46</v>
      </c>
      <c r="C51" s="160">
        <v>49354147.960000001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221422.8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5955.99</v>
      </c>
    </row>
    <row r="56" spans="1:3" x14ac:dyDescent="0.2">
      <c r="A56" s="22">
        <v>8270</v>
      </c>
      <c r="B56" s="103" t="s">
        <v>42</v>
      </c>
      <c r="C56" s="160">
        <v>9762061.1699999999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2026-04-20T17:41:24Z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