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13_ncr:1_{377CF2EC-EE30-4572-981C-0EF4BBCF4443}" xr6:coauthVersionLast="47" xr6:coauthVersionMax="47" xr10:uidLastSave="{00000000-0000-0000-0000-000000000000}"/>
  <bookViews>
    <workbookView xWindow="-120" yWindow="-120" windowWidth="29040" windowHeight="15720" tabRatio="782" activeTab="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F16" i="3"/>
  <c r="F15" i="3"/>
  <c r="F14" i="3"/>
  <c r="F13" i="3"/>
  <c r="I36" i="1"/>
  <c r="I77" i="1"/>
  <c r="I74" i="1" s="1"/>
  <c r="G74" i="1"/>
  <c r="F74" i="1"/>
  <c r="E74" i="1"/>
  <c r="D74" i="1"/>
  <c r="G66" i="1"/>
  <c r="F66" i="1"/>
  <c r="E66" i="1"/>
  <c r="D66" i="1"/>
  <c r="G52" i="1"/>
  <c r="F52" i="1"/>
  <c r="E52" i="1"/>
  <c r="D52" i="1"/>
  <c r="G42" i="1"/>
  <c r="F42" i="1"/>
  <c r="E42" i="1"/>
  <c r="D42" i="1"/>
  <c r="G32" i="1"/>
  <c r="F32" i="1"/>
  <c r="E32" i="1"/>
  <c r="D32" i="1"/>
  <c r="G22" i="1"/>
  <c r="F22" i="1"/>
  <c r="E22" i="1"/>
  <c r="D22" i="1"/>
  <c r="G14" i="1"/>
  <c r="F14" i="1"/>
  <c r="E14" i="1"/>
  <c r="D14" i="1"/>
  <c r="I73" i="1"/>
  <c r="I66" i="1" s="1"/>
  <c r="I61" i="1"/>
  <c r="I60" i="1"/>
  <c r="I59" i="1"/>
  <c r="I58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4" i="1"/>
  <c r="I33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42" i="1" l="1"/>
  <c r="I14" i="1"/>
  <c r="I52" i="1"/>
  <c r="D13" i="1"/>
  <c r="E13" i="1"/>
  <c r="F13" i="1"/>
  <c r="G13" i="1"/>
  <c r="I27" i="1"/>
  <c r="I22" i="1" s="1"/>
  <c r="I35" i="1"/>
  <c r="I32" i="1" l="1"/>
  <c r="I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<sst xmlns="http://schemas.openxmlformats.org/spreadsheetml/2006/main" count="272" uniqueCount="154">
  <si>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</si>
  <si>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</si>
  <si>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</si>
  <si>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</si>
  <si>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</si>
  <si>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</si>
  <si>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</si>
  <si>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</si>
  <si>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</si>
  <si>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</si>
  <si>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</si>
  <si>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</si>
  <si>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</si>
  <si>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</si>
  <si>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</si>
  <si>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</si>
  <si>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</si>
  <si>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</si>
  <si>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</si>
  <si>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</si>
  <si>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</si>
  <si>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</si>
  <si>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</si>
  <si>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</si>
  <si>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</si>
  <si>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</si>
  <si>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</si>
  <si>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</si>
  <si>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</si>
  <si>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</si>
  <si>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</si>
  <si>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</si>
  <si>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</si>
  <si>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</si>
  <si>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</si>
  <si>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</si>
  <si>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</si>
  <si>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</si>
  <si>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</si>
  <si>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</si>
  <si>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</si>
  <si>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</si>
  <si>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</si>
  <si>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</si>
  <si>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</si>
  <si>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</si>
  <si>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</si>
  <si>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</si>
  <si>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</si>
  <si>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</si>
  <si>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</si>
  <si>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</si>
  <si>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</si>
  <si>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</si>
  <si>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</si>
  <si>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</si>
  <si>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</si>
  <si>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</si>
  <si>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</si>
  <si>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</si>
  <si>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</si>
  <si>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</si>
  <si>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</si>
  <si>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</si>
  <si>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</si>
  <si>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</si>
  <si>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</si>
  <si>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</si>
  <si>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</si>
  <si>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</si>
  <si>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</si>
  <si>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</si>
  <si>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</si>
  <si>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</si>
  <si>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</si>
  <si>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</si>
  <si>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</si>
  <si>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</si>
  <si>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</si>
  <si>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</si>
  <si>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</si>
  <si>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</si>
  <si>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</si>
  <si>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</si>
  <si>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</si>
  <si>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</si>
  <si>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</si>
  <si>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</si>
  <si>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</si>
  <si>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</si>
  <si>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</si>
  <si>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</si>
  <si>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</si>
  <si>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</si>
  <si>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</si>
  <si>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</si>
  <si>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</si>
  <si>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</si>
  <si>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</si>
  <si>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</si>
  <si>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</si>
  <si>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</si>
  <si>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</si>
  <si>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</si>
  <si>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</si>
  <si>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</si>
  <si>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</si>
  <si>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</si>
  <si>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</si>
  <si>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</si>
  <si>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</si>
  <si>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</si>
  <si>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</si>
  <si>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</si>
  <si>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</si>
  <si>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</si>
  <si>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</si>
  <si>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</si>
  <si>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</si>
  <si>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</si>
  <si>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</si>
  <si>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</si>
  <si>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</si>
  <si>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</si>
  <si>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</si>
  <si>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</si>
  <si>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</si>
  <si>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</si>
  <si>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</si>
  <si>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</si>
  <si>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</si>
  <si>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</si>
  <si>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</si>
  <si>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</si>
  <si>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</si>
  <si>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</si>
  <si>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</si>
  <si>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</si>
  <si>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</si>
  <si>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</si>
  <si>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</si>
  <si>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</si>
  <si>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</si>
  <si>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</si>
  <si>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</si>
  <si>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</si>
  <si>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</si>
  <si>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</si>
  <si>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Ejercicio 2024</t>
  </si>
  <si>
    <t>No se tiene Deuda publica</t>
  </si>
  <si>
    <t>No se tiene balance presupuestario de recursos disponibles negativo</t>
  </si>
  <si>
    <t xml:space="preserve"> Sistema para el Desarrollo Integral de la Familia del Municipio de Silao de la Victoria, Gto.</t>
  </si>
  <si>
    <t>SE INFORMARA AL 31 DE DICIEMBRE DE 2025</t>
  </si>
  <si>
    <t>Correspondiente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</si>
</sst>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8" fillId="0" borderId="0"/>
    <xf numFmtId="0" fontId="4" fillId="0" borderId="0"/>
    <xf numFmtId="0" fontId="20" fillId="0" borderId="0"/>
    <xf numFmtId="0" fontId="6" fillId="0" borderId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41" applyNumberFormat="0" applyAlignment="0" applyProtection="0"/>
    <xf numFmtId="0" fontId="29" fillId="9" borderId="42" applyNumberFormat="0" applyAlignment="0" applyProtection="0"/>
    <xf numFmtId="0" fontId="30" fillId="9" borderId="41" applyNumberFormat="0" applyAlignment="0" applyProtection="0"/>
    <xf numFmtId="0" fontId="31" fillId="0" borderId="43" applyNumberFormat="0" applyFill="0" applyAlignment="0" applyProtection="0"/>
    <xf numFmtId="0" fontId="32" fillId="10" borderId="4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6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45" applyNumberFormat="0" applyFont="0" applyAlignment="0" applyProtection="0"/>
    <xf numFmtId="0" fontId="2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/>
    </xf>
    <xf numFmtId="3" fontId="6" fillId="0" borderId="3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indent="3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indent="4"/>
    </xf>
    <xf numFmtId="0" fontId="9" fillId="3" borderId="10" xfId="2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centerContinuous" vertical="center"/>
    </xf>
    <xf numFmtId="0" fontId="9" fillId="3" borderId="0" xfId="2" applyFont="1" applyFill="1" applyAlignment="1">
      <alignment horizontal="centerContinuous" vertical="center"/>
    </xf>
    <xf numFmtId="0" fontId="9" fillId="3" borderId="0" xfId="2" applyFont="1" applyFill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9" fillId="3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centerContinuous" vertical="center"/>
    </xf>
    <xf numFmtId="0" fontId="9" fillId="3" borderId="15" xfId="2" applyFont="1" applyFill="1" applyBorder="1" applyAlignment="1">
      <alignment horizontal="centerContinuous" vertical="center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Protection="1"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 indent="1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left" inden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10" fontId="13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14" fillId="0" borderId="20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4"/>
    </xf>
    <xf numFmtId="0" fontId="15" fillId="0" borderId="30" xfId="0" applyFont="1" applyBorder="1" applyAlignment="1">
      <alignment vertical="center"/>
    </xf>
    <xf numFmtId="0" fontId="13" fillId="0" borderId="31" xfId="0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0" fontId="15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 indent="1"/>
    </xf>
    <xf numFmtId="4" fontId="6" fillId="0" borderId="2" xfId="0" applyNumberFormat="1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vertical="center" wrapText="1"/>
    </xf>
    <xf numFmtId="4" fontId="15" fillId="0" borderId="17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8" fillId="0" borderId="0" xfId="3" applyFont="1"/>
    <xf numFmtId="0" fontId="19" fillId="0" borderId="0" xfId="1" applyFont="1"/>
    <xf numFmtId="0" fontId="9" fillId="3" borderId="9" xfId="2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</cellXfs>
  <cellStyles count="67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Euro" xfId="54" xr:uid="{CF1FE3CF-7006-43C2-8D93-B63F65CC438A}"/>
    <cellStyle name="Hipervínculo" xfId="1" builtinId="8"/>
    <cellStyle name="Incorrecto" xfId="16" builtinId="27" customBuiltin="1"/>
    <cellStyle name="Millares 2" xfId="9" xr:uid="{00000000-0005-0000-0000-000021000000}"/>
    <cellStyle name="Millares 2 2" xfId="56" xr:uid="{1DB0A4BB-039A-46E1-AB1E-859F004A597F}"/>
    <cellStyle name="Millares 2 3" xfId="57" xr:uid="{1AFB1D4E-ED98-4AAB-933E-915763333BDF}"/>
    <cellStyle name="Millares 2 4" xfId="55" xr:uid="{FB2C0C93-69D2-4C38-AD33-8F2C39DFEACC}"/>
    <cellStyle name="Millares 3" xfId="51" xr:uid="{00000000-0005-0000-0000-000022000000}"/>
    <cellStyle name="Millares 3 2" xfId="58" xr:uid="{879613BB-0E2D-4682-A7D7-ED4CDBE4FE78}"/>
    <cellStyle name="Moneda 2" xfId="59" xr:uid="{4046E89A-4DDE-4BC7-926F-DCF71055C0B2}"/>
    <cellStyle name="Neutral" xfId="17" builtinId="28" customBuiltin="1"/>
    <cellStyle name="Normal" xfId="0" builtinId="0"/>
    <cellStyle name="Normal 2" xfId="3" xr:uid="{00000000-0005-0000-0000-000025000000}"/>
    <cellStyle name="Normal 2 2" xfId="4" xr:uid="{00000000-0005-0000-0000-000026000000}"/>
    <cellStyle name="Normal 2 3" xfId="8" xr:uid="{00000000-0005-0000-0000-000027000000}"/>
    <cellStyle name="Normal 2 4" xfId="53" xr:uid="{FB3DC4A1-DF8C-4892-BB55-18F156227EB7}"/>
    <cellStyle name="Normal 2 5" xfId="60" xr:uid="{6C7622CA-5FBF-4ACC-8FD8-C940F21CE3B8}"/>
    <cellStyle name="Normal 3" xfId="2" xr:uid="{00000000-0005-0000-0000-000028000000}"/>
    <cellStyle name="Normal 3 2" xfId="7" xr:uid="{00000000-0005-0000-0000-000029000000}"/>
    <cellStyle name="Normal 3 3" xfId="5" xr:uid="{00000000-0005-0000-0000-00002A000000}"/>
    <cellStyle name="Normal 4" xfId="6" xr:uid="{00000000-0005-0000-0000-00002B000000}"/>
    <cellStyle name="Normal 4 2" xfId="62" xr:uid="{D23836B8-A822-4C0D-B072-6B429CB554E3}"/>
    <cellStyle name="Normal 4 3" xfId="61" xr:uid="{6E70FBA3-23F0-4C18-98F3-BFF162404AE5}"/>
    <cellStyle name="Normal 5" xfId="50" xr:uid="{00000000-0005-0000-0000-00002C000000}"/>
    <cellStyle name="Normal 5 2" xfId="64" xr:uid="{0763F9F2-5A12-4F72-B9A3-A637C1419BBA}"/>
    <cellStyle name="Normal 5 3" xfId="63" xr:uid="{F9E125CB-1CED-41A1-A5AC-6686D1997D6D}"/>
    <cellStyle name="Normal 6" xfId="65" xr:uid="{8378E008-1CAA-4F6A-9DF7-B33CBEEDC261}"/>
    <cellStyle name="Normal 6 2" xfId="66" xr:uid="{054A5625-3800-4463-9B37-BA4D1B1086E6}"/>
    <cellStyle name="Notas 2" xfId="52" xr:uid="{00000000-0005-0000-0000-00002D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69"/>
      <c r="B1" s="22" t="s">
        <v>10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153</v>
      </c>
      <c r="B3" s="22"/>
      <c r="C3" s="23" t="s">
        <v>4</v>
      </c>
      <c r="D3" s="25">
        <v>3</v>
      </c>
    </row>
    <row r="4" spans="1:4" x14ac:dyDescent="0.2">
      <c r="A4" s="71" t="s">
        <v>5</v>
      </c>
      <c r="B4" s="72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11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7" x14ac:dyDescent="0.2">
      <c r="B1" s="73" t="s">
        <v>151</v>
      </c>
      <c r="C1" s="73"/>
      <c r="D1" s="73"/>
      <c r="E1" s="73"/>
      <c r="F1" s="73"/>
      <c r="G1" s="73"/>
    </row>
    <row r="2" spans="1:7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7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7" x14ac:dyDescent="0.2">
      <c r="B5" s="41"/>
      <c r="C5" s="41" t="s">
        <v>10</v>
      </c>
    </row>
    <row r="7" spans="1:7" x14ac:dyDescent="0.2">
      <c r="B7" s="1" t="s">
        <v>21</v>
      </c>
    </row>
    <row r="8" spans="1:7" x14ac:dyDescent="0.2">
      <c r="B8" s="43" t="s">
        <v>22</v>
      </c>
    </row>
    <row r="9" spans="1:7" x14ac:dyDescent="0.2">
      <c r="A9" s="40"/>
    </row>
    <row r="10" spans="1:7" x14ac:dyDescent="0.2">
      <c r="C10" s="1" t="s">
        <v>150</v>
      </c>
    </row>
    <row r="16" spans="1:7" x14ac:dyDescent="0.2">
      <c r="C16" s="68" t="s">
        <v>23</v>
      </c>
    </row>
    <row r="17" spans="3:3" x14ac:dyDescent="0.2">
      <c r="C17" s="67" t="s">
        <v>24</v>
      </c>
    </row>
  </sheetData>
  <mergeCells count="4">
    <mergeCell ref="B1:D1"/>
    <mergeCell ref="B2:D2"/>
    <mergeCell ref="B3:D3"/>
    <mergeCell ref="E1:G1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showGridLines="0" tabSelected="1" zoomScaleNormal="100" workbookViewId="0">
      <selection activeCell="H21" sqref="H2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2.6640625" style="1" bestFit="1" customWidth="1"/>
    <col min="12" max="16384" width="12" style="1"/>
  </cols>
  <sheetData>
    <row r="1" spans="1:12" x14ac:dyDescent="0.2">
      <c r="B1" s="73" t="s">
        <v>151</v>
      </c>
      <c r="C1" s="73"/>
      <c r="D1" s="73"/>
      <c r="E1" s="38" t="s">
        <v>0</v>
      </c>
      <c r="F1" s="39">
        <f>'Notas de Disciplina Financiera'!D1</f>
        <v>2025</v>
      </c>
    </row>
    <row r="2" spans="1:12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12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12" x14ac:dyDescent="0.2">
      <c r="B5" s="41" t="s">
        <v>25</v>
      </c>
    </row>
    <row r="6" spans="1:12" x14ac:dyDescent="0.2">
      <c r="B6" s="79" t="str">
        <f>B1</f>
        <v xml:space="preserve"> Sistema para el Desarrollo Integral de la Familia del Municipio de Silao de la Victoria, Gto.</v>
      </c>
      <c r="C6" s="79"/>
      <c r="D6" s="79"/>
      <c r="E6" s="79"/>
      <c r="F6" s="79"/>
      <c r="G6" s="79"/>
      <c r="H6" s="79"/>
      <c r="I6" s="79"/>
    </row>
    <row r="7" spans="1:12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12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12" x14ac:dyDescent="0.2">
      <c r="B9" s="74" t="str">
        <f>B3</f>
        <v>Correspondiente del 1 de Enero al 30 de Septiembre de 2025</v>
      </c>
      <c r="C9" s="74"/>
      <c r="D9" s="74"/>
      <c r="E9" s="74"/>
      <c r="F9" s="74"/>
      <c r="G9" s="74"/>
      <c r="H9" s="74"/>
      <c r="I9" s="74"/>
    </row>
    <row r="10" spans="1:12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12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0"/>
      <c r="B13" s="13" t="s">
        <v>38</v>
      </c>
      <c r="C13" s="3">
        <v>56612400</v>
      </c>
      <c r="D13" s="3">
        <f t="shared" ref="D13:G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v>3121917.76</v>
      </c>
      <c r="I13" s="3">
        <f t="shared" ref="I13" si="1">I14+I22+I32+I42+I52+I62+I66+I74+I78</f>
        <v>59734317.759999998</v>
      </c>
      <c r="K13" s="70"/>
      <c r="L13" s="70"/>
    </row>
    <row r="14" spans="1:12" x14ac:dyDescent="0.2">
      <c r="B14" s="17" t="s">
        <v>39</v>
      </c>
      <c r="C14" s="4">
        <v>33904345.060000002</v>
      </c>
      <c r="D14" s="4">
        <f t="shared" ref="D14:G14" si="2">SUM(D15:D21)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v>-2689098.96</v>
      </c>
      <c r="I14" s="4">
        <f t="shared" ref="I14" si="3">SUM(I15:I21)</f>
        <v>31215246.099999998</v>
      </c>
      <c r="K14" s="70"/>
      <c r="L14" s="70"/>
    </row>
    <row r="15" spans="1:12" x14ac:dyDescent="0.2">
      <c r="B15" s="16" t="s">
        <v>40</v>
      </c>
      <c r="C15" s="4">
        <v>20714609.829999998</v>
      </c>
      <c r="D15" s="4">
        <v>0</v>
      </c>
      <c r="E15" s="4">
        <v>0</v>
      </c>
      <c r="F15" s="4">
        <v>0</v>
      </c>
      <c r="G15" s="4">
        <v>0</v>
      </c>
      <c r="H15" s="4">
        <v>-1802869.89</v>
      </c>
      <c r="I15" s="4">
        <f>C15+H15</f>
        <v>18911739.939999998</v>
      </c>
      <c r="K15" s="70"/>
      <c r="L15" s="70"/>
    </row>
    <row r="16" spans="1:12" x14ac:dyDescent="0.2">
      <c r="B16" s="16" t="s">
        <v>41</v>
      </c>
      <c r="C16" s="4">
        <v>5051800.68</v>
      </c>
      <c r="D16" s="4">
        <v>0</v>
      </c>
      <c r="E16" s="4">
        <v>0</v>
      </c>
      <c r="F16" s="4">
        <v>0</v>
      </c>
      <c r="G16" s="4">
        <v>0</v>
      </c>
      <c r="H16" s="4">
        <v>-665307.25</v>
      </c>
      <c r="I16" s="4">
        <f t="shared" ref="I16:I21" si="4">C16+H16</f>
        <v>4386493.43</v>
      </c>
      <c r="K16" s="70"/>
      <c r="L16" s="70"/>
    </row>
    <row r="17" spans="2:12" x14ac:dyDescent="0.2">
      <c r="B17" s="16" t="s">
        <v>42</v>
      </c>
      <c r="C17" s="4">
        <v>3115723.95</v>
      </c>
      <c r="D17" s="4">
        <v>0</v>
      </c>
      <c r="E17" s="4">
        <v>0</v>
      </c>
      <c r="F17" s="4">
        <v>0</v>
      </c>
      <c r="G17" s="4">
        <v>0</v>
      </c>
      <c r="H17" s="4">
        <v>297734.44</v>
      </c>
      <c r="I17" s="4">
        <f t="shared" si="4"/>
        <v>3413458.39</v>
      </c>
      <c r="K17" s="70"/>
      <c r="L17" s="70"/>
    </row>
    <row r="18" spans="2:12" x14ac:dyDescent="0.2">
      <c r="B18" s="16" t="s">
        <v>43</v>
      </c>
      <c r="C18" s="4">
        <v>150000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4"/>
        <v>150000</v>
      </c>
      <c r="K18" s="70"/>
      <c r="L18" s="70"/>
    </row>
    <row r="19" spans="2:12" x14ac:dyDescent="0.2">
      <c r="B19" s="16" t="s">
        <v>44</v>
      </c>
      <c r="C19" s="4">
        <v>4872210.5999999996</v>
      </c>
      <c r="D19" s="4">
        <v>0</v>
      </c>
      <c r="E19" s="4">
        <v>0</v>
      </c>
      <c r="F19" s="4">
        <v>0</v>
      </c>
      <c r="G19" s="4">
        <v>0</v>
      </c>
      <c r="H19" s="4">
        <v>-518656.26</v>
      </c>
      <c r="I19" s="4">
        <f t="shared" si="4"/>
        <v>4353554.34</v>
      </c>
      <c r="K19" s="70"/>
      <c r="L19" s="70"/>
    </row>
    <row r="20" spans="2: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4"/>
        <v>0</v>
      </c>
      <c r="L20" s="70"/>
    </row>
    <row r="21" spans="2: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4"/>
        <v>0</v>
      </c>
      <c r="L21" s="70"/>
    </row>
    <row r="22" spans="2:12" x14ac:dyDescent="0.2">
      <c r="B22" s="17" t="s">
        <v>47</v>
      </c>
      <c r="C22" s="4">
        <v>7356092.46</v>
      </c>
      <c r="D22" s="4">
        <f t="shared" ref="D22:G22" si="5">SUM(D23:D31)</f>
        <v>0</v>
      </c>
      <c r="E22" s="4">
        <f t="shared" si="5"/>
        <v>0</v>
      </c>
      <c r="F22" s="4">
        <f t="shared" si="5"/>
        <v>0</v>
      </c>
      <c r="G22" s="4">
        <f t="shared" si="5"/>
        <v>0</v>
      </c>
      <c r="H22" s="4">
        <v>2337838.35</v>
      </c>
      <c r="I22" s="4">
        <f t="shared" ref="I22" si="6">SUM(I23:I31)</f>
        <v>9693930.8100000005</v>
      </c>
      <c r="K22" s="70"/>
      <c r="L22" s="70"/>
    </row>
    <row r="23" spans="2:12" x14ac:dyDescent="0.2">
      <c r="B23" s="16" t="s">
        <v>48</v>
      </c>
      <c r="C23" s="4">
        <v>1335610</v>
      </c>
      <c r="D23" s="4">
        <v>0</v>
      </c>
      <c r="E23" s="4">
        <v>0</v>
      </c>
      <c r="F23" s="4">
        <v>0</v>
      </c>
      <c r="G23" s="4">
        <v>0</v>
      </c>
      <c r="H23" s="4">
        <v>359605.95</v>
      </c>
      <c r="I23" s="4">
        <f t="shared" ref="I23:I31" si="7">C23+H23</f>
        <v>1695215.95</v>
      </c>
      <c r="K23" s="70"/>
      <c r="L23" s="70"/>
    </row>
    <row r="24" spans="2:12" x14ac:dyDescent="0.2">
      <c r="B24" s="16" t="s">
        <v>49</v>
      </c>
      <c r="C24" s="4">
        <v>644050.74</v>
      </c>
      <c r="D24" s="4">
        <v>0</v>
      </c>
      <c r="E24" s="4">
        <v>0</v>
      </c>
      <c r="F24" s="4">
        <v>0</v>
      </c>
      <c r="G24" s="4">
        <v>0</v>
      </c>
      <c r="H24" s="4">
        <v>409000</v>
      </c>
      <c r="I24" s="4">
        <f t="shared" si="7"/>
        <v>1053050.74</v>
      </c>
      <c r="K24" s="70"/>
      <c r="L24" s="70"/>
    </row>
    <row r="25" spans="2:12" x14ac:dyDescent="0.2">
      <c r="B25" s="16" t="s">
        <v>50</v>
      </c>
      <c r="C25" s="4">
        <v>14724.93</v>
      </c>
      <c r="D25" s="4">
        <v>0</v>
      </c>
      <c r="E25" s="4">
        <v>0</v>
      </c>
      <c r="F25" s="4">
        <v>0</v>
      </c>
      <c r="G25" s="4">
        <v>0</v>
      </c>
      <c r="H25" s="4">
        <v>70000</v>
      </c>
      <c r="I25" s="4">
        <f t="shared" si="7"/>
        <v>84724.93</v>
      </c>
      <c r="K25" s="70"/>
      <c r="L25" s="70"/>
    </row>
    <row r="26" spans="2:12" x14ac:dyDescent="0.2">
      <c r="B26" s="16" t="s">
        <v>51</v>
      </c>
      <c r="C26" s="4">
        <v>175435.36</v>
      </c>
      <c r="D26" s="4">
        <v>0</v>
      </c>
      <c r="E26" s="4">
        <v>0</v>
      </c>
      <c r="F26" s="4">
        <v>0</v>
      </c>
      <c r="G26" s="4">
        <v>0</v>
      </c>
      <c r="H26" s="4">
        <v>337248.08</v>
      </c>
      <c r="I26" s="4">
        <f t="shared" si="7"/>
        <v>512683.44</v>
      </c>
      <c r="K26" s="70"/>
      <c r="L26" s="70"/>
    </row>
    <row r="27" spans="2:12" x14ac:dyDescent="0.2">
      <c r="B27" s="16" t="s">
        <v>52</v>
      </c>
      <c r="C27" s="4">
        <v>3190171.35</v>
      </c>
      <c r="D27" s="4">
        <v>0</v>
      </c>
      <c r="E27" s="4">
        <v>0</v>
      </c>
      <c r="F27" s="4">
        <v>0</v>
      </c>
      <c r="G27" s="4">
        <v>0</v>
      </c>
      <c r="H27" s="4">
        <v>247686.89</v>
      </c>
      <c r="I27" s="4">
        <f t="shared" si="7"/>
        <v>3437858.24</v>
      </c>
      <c r="K27" s="70"/>
      <c r="L27" s="70"/>
    </row>
    <row r="28" spans="2:12" x14ac:dyDescent="0.2">
      <c r="B28" s="16" t="s">
        <v>53</v>
      </c>
      <c r="C28" s="4">
        <v>1487600.08</v>
      </c>
      <c r="D28" s="4">
        <v>0</v>
      </c>
      <c r="E28" s="4">
        <v>0</v>
      </c>
      <c r="F28" s="4">
        <v>0</v>
      </c>
      <c r="G28" s="4">
        <v>0</v>
      </c>
      <c r="H28" s="4">
        <v>661297.43000000005</v>
      </c>
      <c r="I28" s="4">
        <f t="shared" si="7"/>
        <v>2148897.5100000002</v>
      </c>
      <c r="K28" s="70"/>
      <c r="L28" s="70"/>
    </row>
    <row r="29" spans="2:12" x14ac:dyDescent="0.2">
      <c r="B29" s="16" t="s">
        <v>54</v>
      </c>
      <c r="C29" s="4">
        <v>500000</v>
      </c>
      <c r="D29" s="4">
        <v>0</v>
      </c>
      <c r="E29" s="4">
        <v>0</v>
      </c>
      <c r="F29" s="4">
        <v>0</v>
      </c>
      <c r="G29" s="4">
        <v>0</v>
      </c>
      <c r="H29" s="4">
        <v>71500</v>
      </c>
      <c r="I29" s="4">
        <f t="shared" si="7"/>
        <v>571500</v>
      </c>
      <c r="K29" s="70"/>
      <c r="L29" s="70"/>
    </row>
    <row r="30" spans="2:12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7"/>
        <v>0</v>
      </c>
      <c r="L30" s="70"/>
    </row>
    <row r="31" spans="2:12" x14ac:dyDescent="0.2">
      <c r="B31" s="16" t="s">
        <v>56</v>
      </c>
      <c r="C31" s="4">
        <v>8500</v>
      </c>
      <c r="D31" s="4">
        <v>0</v>
      </c>
      <c r="E31" s="4">
        <v>0</v>
      </c>
      <c r="F31" s="4">
        <v>0</v>
      </c>
      <c r="G31" s="4">
        <v>0</v>
      </c>
      <c r="H31" s="4">
        <v>181500</v>
      </c>
      <c r="I31" s="4">
        <f t="shared" si="7"/>
        <v>190000</v>
      </c>
      <c r="K31" s="70"/>
      <c r="L31" s="70"/>
    </row>
    <row r="32" spans="2:12" x14ac:dyDescent="0.2">
      <c r="B32" s="17" t="s">
        <v>57</v>
      </c>
      <c r="C32" s="4">
        <v>6773144.6500000004</v>
      </c>
      <c r="D32" s="4">
        <f t="shared" ref="D32:G32" si="8">SUM(D33:D41)</f>
        <v>0</v>
      </c>
      <c r="E32" s="4">
        <f t="shared" si="8"/>
        <v>0</v>
      </c>
      <c r="F32" s="4">
        <f t="shared" si="8"/>
        <v>0</v>
      </c>
      <c r="G32" s="4">
        <f t="shared" si="8"/>
        <v>0</v>
      </c>
      <c r="H32" s="4">
        <v>1891133.91</v>
      </c>
      <c r="I32" s="4">
        <f t="shared" ref="I32" si="9">SUM(I33:I41)</f>
        <v>8664278.5600000005</v>
      </c>
      <c r="K32" s="70"/>
      <c r="L32" s="70"/>
    </row>
    <row r="33" spans="2:12" x14ac:dyDescent="0.2">
      <c r="B33" s="16" t="s">
        <v>58</v>
      </c>
      <c r="C33" s="4">
        <v>790155.5</v>
      </c>
      <c r="D33" s="4">
        <v>0</v>
      </c>
      <c r="E33" s="4">
        <v>0</v>
      </c>
      <c r="F33" s="4">
        <v>0</v>
      </c>
      <c r="G33" s="4">
        <v>0</v>
      </c>
      <c r="H33" s="4">
        <v>376142.56</v>
      </c>
      <c r="I33" s="4">
        <f t="shared" ref="I33:I41" si="10">C33+H33</f>
        <v>1166298.06</v>
      </c>
      <c r="K33" s="70"/>
      <c r="L33" s="70"/>
    </row>
    <row r="34" spans="2:12" x14ac:dyDescent="0.2">
      <c r="B34" s="16" t="s">
        <v>59</v>
      </c>
      <c r="C34" s="4">
        <v>192000</v>
      </c>
      <c r="D34" s="4">
        <v>0</v>
      </c>
      <c r="E34" s="4">
        <v>0</v>
      </c>
      <c r="F34" s="4">
        <v>0</v>
      </c>
      <c r="G34" s="4">
        <v>0</v>
      </c>
      <c r="H34" s="4">
        <v>99000</v>
      </c>
      <c r="I34" s="4">
        <f t="shared" si="10"/>
        <v>291000</v>
      </c>
      <c r="K34" s="70"/>
      <c r="L34" s="70"/>
    </row>
    <row r="35" spans="2:12" x14ac:dyDescent="0.2">
      <c r="B35" s="16" t="s">
        <v>60</v>
      </c>
      <c r="C35" s="4">
        <v>1077431.3600000001</v>
      </c>
      <c r="D35" s="4">
        <v>0</v>
      </c>
      <c r="E35" s="4">
        <v>0</v>
      </c>
      <c r="F35" s="4">
        <v>0</v>
      </c>
      <c r="G35" s="4">
        <v>0</v>
      </c>
      <c r="H35" s="4">
        <v>-271216.59999999998</v>
      </c>
      <c r="I35" s="4">
        <f t="shared" si="10"/>
        <v>806214.76000000013</v>
      </c>
      <c r="K35" s="70"/>
      <c r="L35" s="70"/>
    </row>
    <row r="36" spans="2:12" x14ac:dyDescent="0.2">
      <c r="B36" s="16" t="s">
        <v>61</v>
      </c>
      <c r="C36" s="4">
        <v>331393.17</v>
      </c>
      <c r="D36" s="4">
        <v>0</v>
      </c>
      <c r="E36" s="4">
        <v>0</v>
      </c>
      <c r="F36" s="4">
        <v>0</v>
      </c>
      <c r="G36" s="4">
        <v>0</v>
      </c>
      <c r="H36" s="4">
        <v>138000</v>
      </c>
      <c r="I36" s="4">
        <f t="shared" si="10"/>
        <v>469393.17</v>
      </c>
      <c r="K36" s="70"/>
      <c r="L36" s="70"/>
    </row>
    <row r="37" spans="2:12" x14ac:dyDescent="0.2">
      <c r="B37" s="16" t="s">
        <v>62</v>
      </c>
      <c r="C37" s="4">
        <v>1820823.62</v>
      </c>
      <c r="D37" s="4">
        <v>0</v>
      </c>
      <c r="E37" s="4">
        <v>0</v>
      </c>
      <c r="F37" s="4">
        <v>0</v>
      </c>
      <c r="G37" s="4">
        <v>0</v>
      </c>
      <c r="H37" s="4">
        <v>552220</v>
      </c>
      <c r="I37" s="4">
        <f t="shared" si="10"/>
        <v>2373043.62</v>
      </c>
      <c r="K37" s="70"/>
      <c r="L37" s="70"/>
    </row>
    <row r="38" spans="2:12" x14ac:dyDescent="0.2">
      <c r="B38" s="16" t="s">
        <v>63</v>
      </c>
      <c r="C38" s="4">
        <v>25000</v>
      </c>
      <c r="D38" s="4">
        <v>0</v>
      </c>
      <c r="E38" s="4">
        <v>0</v>
      </c>
      <c r="F38" s="4">
        <v>0</v>
      </c>
      <c r="G38" s="4">
        <v>0</v>
      </c>
      <c r="H38" s="4">
        <v>-25000</v>
      </c>
      <c r="I38" s="4">
        <f t="shared" si="10"/>
        <v>0</v>
      </c>
      <c r="K38" s="70"/>
      <c r="L38" s="70"/>
    </row>
    <row r="39" spans="2:12" x14ac:dyDescent="0.2">
      <c r="B39" s="16" t="s">
        <v>64</v>
      </c>
      <c r="C39" s="4">
        <v>184430</v>
      </c>
      <c r="D39" s="4">
        <v>0</v>
      </c>
      <c r="E39" s="4">
        <v>0</v>
      </c>
      <c r="F39" s="4">
        <v>0</v>
      </c>
      <c r="G39" s="4">
        <v>0</v>
      </c>
      <c r="H39" s="4">
        <v>38000</v>
      </c>
      <c r="I39" s="4">
        <f t="shared" si="10"/>
        <v>222430</v>
      </c>
      <c r="K39" s="70"/>
      <c r="L39" s="70"/>
    </row>
    <row r="40" spans="2:12" x14ac:dyDescent="0.2">
      <c r="B40" s="16" t="s">
        <v>65</v>
      </c>
      <c r="C40" s="4">
        <v>1401911</v>
      </c>
      <c r="D40" s="4">
        <v>0</v>
      </c>
      <c r="E40" s="4">
        <v>0</v>
      </c>
      <c r="F40" s="4">
        <v>0</v>
      </c>
      <c r="G40" s="4">
        <v>0</v>
      </c>
      <c r="H40" s="4">
        <v>915987.95</v>
      </c>
      <c r="I40" s="4">
        <f t="shared" si="10"/>
        <v>2317898.9500000002</v>
      </c>
      <c r="K40" s="70"/>
      <c r="L40" s="70"/>
    </row>
    <row r="41" spans="2:12" x14ac:dyDescent="0.2">
      <c r="B41" s="16" t="s">
        <v>66</v>
      </c>
      <c r="C41" s="4">
        <v>950000</v>
      </c>
      <c r="D41" s="4">
        <v>0</v>
      </c>
      <c r="E41" s="4">
        <v>0</v>
      </c>
      <c r="F41" s="4">
        <v>0</v>
      </c>
      <c r="G41" s="4">
        <v>0</v>
      </c>
      <c r="H41" s="4">
        <v>68000</v>
      </c>
      <c r="I41" s="4">
        <f t="shared" si="10"/>
        <v>1018000</v>
      </c>
      <c r="K41" s="70"/>
      <c r="L41" s="70"/>
    </row>
    <row r="42" spans="2:12" x14ac:dyDescent="0.2">
      <c r="B42" s="17" t="s">
        <v>67</v>
      </c>
      <c r="C42" s="4">
        <v>6513985.7000000002</v>
      </c>
      <c r="D42" s="4">
        <f t="shared" ref="D42:G42" si="11">SUM(D43:D51)</f>
        <v>0</v>
      </c>
      <c r="E42" s="4">
        <f t="shared" si="11"/>
        <v>0</v>
      </c>
      <c r="F42" s="4">
        <f t="shared" si="11"/>
        <v>0</v>
      </c>
      <c r="G42" s="4">
        <f t="shared" si="11"/>
        <v>0</v>
      </c>
      <c r="H42" s="4">
        <v>-183650.66</v>
      </c>
      <c r="I42" s="4">
        <f t="shared" ref="I42" si="12">SUM(I43:I51)</f>
        <v>6330335.04</v>
      </c>
      <c r="K42" s="70"/>
      <c r="L42" s="70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f t="shared" ref="I43:I51" si="13">C43+H43</f>
        <v>0</v>
      </c>
      <c r="L43" s="70"/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f t="shared" si="13"/>
        <v>0</v>
      </c>
      <c r="L44" s="70"/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f t="shared" si="13"/>
        <v>0</v>
      </c>
      <c r="L45" s="70"/>
    </row>
    <row r="46" spans="2:12" x14ac:dyDescent="0.2">
      <c r="B46" s="16" t="s">
        <v>71</v>
      </c>
      <c r="C46" s="4">
        <v>5772723</v>
      </c>
      <c r="D46" s="4">
        <v>0</v>
      </c>
      <c r="E46" s="4">
        <v>0</v>
      </c>
      <c r="F46" s="4">
        <v>0</v>
      </c>
      <c r="G46" s="4">
        <v>0</v>
      </c>
      <c r="H46" s="4">
        <v>-183650.66</v>
      </c>
      <c r="I46" s="4">
        <f t="shared" si="13"/>
        <v>5589072.3399999999</v>
      </c>
      <c r="K46" s="70"/>
      <c r="L46" s="70"/>
    </row>
    <row r="47" spans="2:12" x14ac:dyDescent="0.2">
      <c r="B47" s="16" t="s">
        <v>72</v>
      </c>
      <c r="C47" s="4">
        <v>741262.7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f t="shared" si="13"/>
        <v>741262.7</v>
      </c>
      <c r="K47" s="70"/>
      <c r="L47" s="70"/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13"/>
        <v>0</v>
      </c>
      <c r="L48" s="70"/>
    </row>
    <row r="49" spans="2: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13"/>
        <v>0</v>
      </c>
      <c r="L49" s="70"/>
    </row>
    <row r="50" spans="2: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f t="shared" si="13"/>
        <v>0</v>
      </c>
      <c r="L50" s="70"/>
    </row>
    <row r="51" spans="2: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13"/>
        <v>0</v>
      </c>
      <c r="L51" s="70"/>
    </row>
    <row r="52" spans="2:12" x14ac:dyDescent="0.2">
      <c r="B52" s="17" t="s">
        <v>77</v>
      </c>
      <c r="C52" s="4">
        <v>2064832.13</v>
      </c>
      <c r="D52" s="4">
        <f t="shared" ref="D52:G52" si="14">SUM(D53:D61)</f>
        <v>0</v>
      </c>
      <c r="E52" s="4">
        <f t="shared" si="14"/>
        <v>0</v>
      </c>
      <c r="F52" s="4">
        <f t="shared" si="14"/>
        <v>0</v>
      </c>
      <c r="G52" s="4">
        <f t="shared" si="14"/>
        <v>0</v>
      </c>
      <c r="H52" s="4">
        <v>1765695.12</v>
      </c>
      <c r="I52" s="4">
        <f t="shared" ref="I52" si="15">SUM(I53:I61)</f>
        <v>3830527.25</v>
      </c>
      <c r="K52" s="70"/>
      <c r="L52" s="70"/>
    </row>
    <row r="53" spans="2:12" x14ac:dyDescent="0.2">
      <c r="B53" s="16" t="s">
        <v>78</v>
      </c>
      <c r="C53" s="4">
        <v>85000</v>
      </c>
      <c r="D53" s="4">
        <v>0</v>
      </c>
      <c r="E53" s="4">
        <v>0</v>
      </c>
      <c r="F53" s="4">
        <v>0</v>
      </c>
      <c r="G53" s="4">
        <v>0</v>
      </c>
      <c r="H53" s="4">
        <v>315372.03999999998</v>
      </c>
      <c r="I53" s="4">
        <f t="shared" ref="I53:I61" si="16">C53+H53</f>
        <v>400372.04</v>
      </c>
      <c r="K53" s="70"/>
      <c r="L53" s="70"/>
    </row>
    <row r="54" spans="2:12" x14ac:dyDescent="0.2">
      <c r="B54" s="16" t="s">
        <v>79</v>
      </c>
      <c r="C54" s="4">
        <v>45000</v>
      </c>
      <c r="D54" s="4">
        <v>0</v>
      </c>
      <c r="E54" s="4">
        <v>0</v>
      </c>
      <c r="F54" s="4">
        <v>0</v>
      </c>
      <c r="G54" s="4">
        <v>0</v>
      </c>
      <c r="H54" s="4">
        <v>290416</v>
      </c>
      <c r="I54" s="4">
        <f t="shared" si="16"/>
        <v>335416</v>
      </c>
      <c r="K54" s="70"/>
      <c r="L54" s="70"/>
    </row>
    <row r="55" spans="2: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f t="shared" si="16"/>
        <v>0</v>
      </c>
      <c r="K55" s="70"/>
      <c r="L55" s="70"/>
    </row>
    <row r="56" spans="2:12" x14ac:dyDescent="0.2">
      <c r="B56" s="16" t="s">
        <v>81</v>
      </c>
      <c r="C56" s="4">
        <v>1769797.43</v>
      </c>
      <c r="D56" s="4">
        <v>0</v>
      </c>
      <c r="E56" s="4">
        <v>0</v>
      </c>
      <c r="F56" s="4">
        <v>0</v>
      </c>
      <c r="G56" s="4">
        <v>0</v>
      </c>
      <c r="H56" s="4">
        <v>1149202.58</v>
      </c>
      <c r="I56" s="4">
        <f t="shared" si="16"/>
        <v>2919000.01</v>
      </c>
      <c r="K56" s="70"/>
      <c r="L56" s="70"/>
    </row>
    <row r="57" spans="2: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16"/>
        <v>0</v>
      </c>
      <c r="L57" s="70"/>
    </row>
    <row r="58" spans="2:12" x14ac:dyDescent="0.2">
      <c r="B58" s="16" t="s">
        <v>83</v>
      </c>
      <c r="C58" s="4">
        <v>165034.70000000001</v>
      </c>
      <c r="D58" s="4">
        <v>0</v>
      </c>
      <c r="E58" s="4">
        <v>0</v>
      </c>
      <c r="F58" s="4">
        <v>0</v>
      </c>
      <c r="G58" s="4">
        <v>0</v>
      </c>
      <c r="H58" s="4">
        <v>-90821.5</v>
      </c>
      <c r="I58" s="4">
        <f t="shared" si="16"/>
        <v>74213.200000000012</v>
      </c>
      <c r="K58" s="70"/>
      <c r="L58" s="70"/>
    </row>
    <row r="59" spans="2: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f t="shared" si="16"/>
        <v>0</v>
      </c>
      <c r="L59" s="70"/>
    </row>
    <row r="60" spans="2:12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f t="shared" si="16"/>
        <v>0</v>
      </c>
      <c r="L60" s="70"/>
    </row>
    <row r="61" spans="2:12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101526</v>
      </c>
      <c r="I61" s="4">
        <f t="shared" si="16"/>
        <v>101526</v>
      </c>
      <c r="K61" s="70"/>
      <c r="L61" s="70"/>
    </row>
    <row r="62" spans="2:12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L62" s="70"/>
    </row>
    <row r="63" spans="2:12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L63" s="70"/>
    </row>
    <row r="64" spans="2:12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L64" s="70"/>
    </row>
    <row r="65" spans="2:12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L65" s="70"/>
    </row>
    <row r="66" spans="2:12" x14ac:dyDescent="0.2">
      <c r="B66" s="17" t="s">
        <v>91</v>
      </c>
      <c r="C66" s="3">
        <v>0</v>
      </c>
      <c r="D66" s="3">
        <f t="shared" ref="D66:G66" si="17">+SUM(D67:D73)</f>
        <v>0</v>
      </c>
      <c r="E66" s="3">
        <f t="shared" si="17"/>
        <v>0</v>
      </c>
      <c r="F66" s="3">
        <f t="shared" si="17"/>
        <v>0</v>
      </c>
      <c r="G66" s="3">
        <f t="shared" si="17"/>
        <v>0</v>
      </c>
      <c r="H66" s="3">
        <v>0</v>
      </c>
      <c r="I66" s="3">
        <f t="shared" ref="I66" si="18">+SUM(I67:I73)</f>
        <v>0</v>
      </c>
      <c r="K66" s="70"/>
      <c r="L66" s="70"/>
    </row>
    <row r="67" spans="2:12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L67" s="70"/>
    </row>
    <row r="68" spans="2:12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L68" s="70"/>
    </row>
    <row r="69" spans="2:12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L69" s="70"/>
    </row>
    <row r="70" spans="2:12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L70" s="70"/>
    </row>
    <row r="71" spans="2:12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L71" s="70"/>
    </row>
    <row r="72" spans="2:12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L72" s="70"/>
    </row>
    <row r="73" spans="2:12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f t="shared" ref="I73" si="19">C73+H73</f>
        <v>0</v>
      </c>
      <c r="K73" s="70"/>
      <c r="L73" s="70"/>
    </row>
    <row r="74" spans="2:12" x14ac:dyDescent="0.2">
      <c r="B74" s="17" t="s">
        <v>99</v>
      </c>
      <c r="C74" s="3">
        <v>0</v>
      </c>
      <c r="D74" s="3">
        <f t="shared" ref="D74:I74" si="20">+SUM(D75:D77)</f>
        <v>0</v>
      </c>
      <c r="E74" s="3">
        <f t="shared" si="20"/>
        <v>0</v>
      </c>
      <c r="F74" s="3">
        <f t="shared" si="20"/>
        <v>0</v>
      </c>
      <c r="G74" s="3">
        <f t="shared" si="20"/>
        <v>0</v>
      </c>
      <c r="H74" s="3">
        <v>0</v>
      </c>
      <c r="I74" s="3">
        <f t="shared" si="20"/>
        <v>0</v>
      </c>
      <c r="L74" s="70"/>
    </row>
    <row r="75" spans="2:12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70"/>
    </row>
    <row r="76" spans="2:12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L76" s="70"/>
    </row>
    <row r="77" spans="2:12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f t="shared" ref="I77" si="21">C77+H77</f>
        <v>0</v>
      </c>
      <c r="L77" s="70"/>
    </row>
    <row r="78" spans="2:12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L78" s="70"/>
    </row>
    <row r="79" spans="2:12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L79" s="70"/>
    </row>
    <row r="80" spans="2:12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L80" s="70"/>
    </row>
    <row r="81" spans="2:12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L81" s="70"/>
    </row>
    <row r="82" spans="2:12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L82" s="70"/>
    </row>
    <row r="83" spans="2:12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L83" s="70"/>
    </row>
    <row r="84" spans="2:12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L84" s="70"/>
    </row>
    <row r="85" spans="2:12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L85" s="70"/>
    </row>
    <row r="86" spans="2:12" x14ac:dyDescent="0.2">
      <c r="B86" s="10"/>
      <c r="C86" s="4"/>
      <c r="D86" s="4"/>
      <c r="E86" s="4"/>
      <c r="F86" s="4"/>
      <c r="G86" s="4"/>
      <c r="H86" s="4"/>
      <c r="I86" s="4"/>
      <c r="L86" s="70"/>
    </row>
    <row r="87" spans="2:12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L87" s="70"/>
    </row>
    <row r="88" spans="2:12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L88" s="70"/>
    </row>
    <row r="89" spans="2:12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L89" s="70"/>
    </row>
    <row r="90" spans="2:12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L90" s="70"/>
    </row>
    <row r="91" spans="2:12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L91" s="70"/>
    </row>
    <row r="92" spans="2:12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L92" s="70"/>
    </row>
    <row r="93" spans="2:12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L93" s="70"/>
    </row>
    <row r="94" spans="2:12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L94" s="70"/>
    </row>
    <row r="95" spans="2:12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L95" s="70"/>
    </row>
    <row r="96" spans="2:12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L96" s="70"/>
    </row>
    <row r="97" spans="2:12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L97" s="70"/>
    </row>
    <row r="98" spans="2:12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L98" s="70"/>
    </row>
    <row r="99" spans="2:12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L99" s="70"/>
    </row>
    <row r="100" spans="2:12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L100" s="70"/>
    </row>
    <row r="101" spans="2:12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L101" s="70"/>
    </row>
    <row r="102" spans="2:12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L102" s="70"/>
    </row>
    <row r="103" spans="2:12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L103" s="70"/>
    </row>
    <row r="104" spans="2:12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L104" s="70"/>
    </row>
    <row r="105" spans="2:12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L105" s="70"/>
    </row>
    <row r="106" spans="2:12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L106" s="70"/>
    </row>
    <row r="107" spans="2:12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L107" s="70"/>
    </row>
    <row r="108" spans="2:12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L108" s="70"/>
    </row>
    <row r="109" spans="2:12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L109" s="70"/>
    </row>
    <row r="110" spans="2:12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L110" s="70"/>
    </row>
    <row r="111" spans="2:12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L111" s="70"/>
    </row>
    <row r="112" spans="2:12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L112" s="70"/>
    </row>
    <row r="113" spans="2:12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L113" s="70"/>
    </row>
    <row r="114" spans="2:12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L114" s="70"/>
    </row>
    <row r="115" spans="2:12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L115" s="70"/>
    </row>
    <row r="116" spans="2:12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L116" s="70"/>
    </row>
    <row r="117" spans="2:12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L117" s="70"/>
    </row>
    <row r="118" spans="2:12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L118" s="70"/>
    </row>
    <row r="119" spans="2:12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L119" s="70"/>
    </row>
    <row r="120" spans="2:12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L120" s="70"/>
    </row>
    <row r="121" spans="2:12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L121" s="70"/>
    </row>
    <row r="122" spans="2:12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L122" s="70"/>
    </row>
    <row r="123" spans="2:12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L123" s="70"/>
    </row>
    <row r="124" spans="2:12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L124" s="70"/>
    </row>
    <row r="125" spans="2:12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L125" s="70"/>
    </row>
    <row r="126" spans="2:12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L126" s="70"/>
    </row>
    <row r="127" spans="2:12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L127" s="70"/>
    </row>
    <row r="128" spans="2:12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L128" s="70"/>
    </row>
    <row r="129" spans="2:12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L129" s="70"/>
    </row>
    <row r="130" spans="2:12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L130" s="70"/>
    </row>
    <row r="131" spans="2:12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L131" s="70"/>
    </row>
    <row r="132" spans="2:12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L132" s="70"/>
    </row>
    <row r="133" spans="2:12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L133" s="70"/>
    </row>
    <row r="134" spans="2:12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L134" s="70"/>
    </row>
    <row r="135" spans="2:12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L135" s="70"/>
    </row>
    <row r="136" spans="2:12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L136" s="70"/>
    </row>
    <row r="137" spans="2:12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L137" s="70"/>
    </row>
    <row r="138" spans="2:12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L138" s="70"/>
    </row>
    <row r="139" spans="2:12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L139" s="70"/>
    </row>
    <row r="140" spans="2:12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L140" s="70"/>
    </row>
    <row r="141" spans="2:12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L141" s="70"/>
    </row>
    <row r="142" spans="2:12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L142" s="70"/>
    </row>
    <row r="143" spans="2:12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L143" s="70"/>
    </row>
    <row r="144" spans="2:12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L144" s="70"/>
    </row>
    <row r="145" spans="2:12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L145" s="70"/>
    </row>
    <row r="146" spans="2:12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L146" s="70"/>
    </row>
    <row r="147" spans="2:12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L147" s="70"/>
    </row>
    <row r="148" spans="2:12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L148" s="70"/>
    </row>
    <row r="149" spans="2:12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L149" s="70"/>
    </row>
    <row r="150" spans="2:12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L150" s="70"/>
    </row>
    <row r="151" spans="2:12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L151" s="70"/>
    </row>
    <row r="152" spans="2:12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L152" s="70"/>
    </row>
    <row r="153" spans="2:12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L153" s="70"/>
    </row>
    <row r="154" spans="2:12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L154" s="70"/>
    </row>
    <row r="155" spans="2:12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L155" s="70"/>
    </row>
    <row r="156" spans="2:12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L156" s="70"/>
    </row>
    <row r="157" spans="2:12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L157" s="70"/>
    </row>
    <row r="158" spans="2:12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L158" s="70"/>
    </row>
    <row r="159" spans="2:12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L159" s="70"/>
    </row>
    <row r="160" spans="2:12" x14ac:dyDescent="0.2">
      <c r="B160" s="11"/>
      <c r="C160" s="5"/>
      <c r="D160" s="5"/>
      <c r="E160" s="5"/>
      <c r="F160" s="5"/>
      <c r="G160" s="5"/>
      <c r="H160" s="5"/>
      <c r="I160" s="5"/>
      <c r="L160" s="70"/>
    </row>
    <row r="161" spans="2:12" x14ac:dyDescent="0.2">
      <c r="B161" s="15" t="s">
        <v>112</v>
      </c>
      <c r="C161" s="6">
        <v>56612400</v>
      </c>
      <c r="D161" s="6">
        <v>0</v>
      </c>
      <c r="E161" s="6">
        <v>0</v>
      </c>
      <c r="F161" s="6">
        <v>0</v>
      </c>
      <c r="G161" s="6">
        <v>0</v>
      </c>
      <c r="H161" s="6">
        <v>3121917.76</v>
      </c>
      <c r="I161" s="6">
        <f>+C161+H161</f>
        <v>59734317.759999998</v>
      </c>
      <c r="K161" s="70"/>
      <c r="L161" s="70"/>
    </row>
    <row r="162" spans="2:12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" name="Rango1_2"/>
    <protectedRange sqref="H13:I13" name="Rango1_2_1"/>
    <protectedRange sqref="C13:G13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showGridLines="0" workbookViewId="0">
      <selection activeCell="C37" sqref="C3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">
        <v>151</v>
      </c>
      <c r="C1" s="73"/>
      <c r="D1" s="73"/>
      <c r="E1" s="38" t="s">
        <v>0</v>
      </c>
      <c r="F1" s="39">
        <f>'Notas de Disciplina Financiera'!D1</f>
        <v>2025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6" ht="12" thickBot="1" x14ac:dyDescent="0.25">
      <c r="C5" s="41" t="s">
        <v>113</v>
      </c>
    </row>
    <row r="6" spans="1:6" x14ac:dyDescent="0.2">
      <c r="B6" s="82" t="str">
        <f>B1</f>
        <v xml:space="preserve"> Sistema para el Desarrollo Integral de la Familia del Municipio de Silao de la Victoria,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148</v>
      </c>
      <c r="C8" s="89"/>
      <c r="D8" s="89"/>
      <c r="E8" s="89"/>
      <c r="F8" s="90"/>
    </row>
    <row r="9" spans="1:6" ht="22.5" x14ac:dyDescent="0.2">
      <c r="B9" s="80" t="s">
        <v>115</v>
      </c>
      <c r="C9" s="81" t="s">
        <v>116</v>
      </c>
      <c r="D9" s="65" t="s">
        <v>117</v>
      </c>
      <c r="E9" s="65" t="s">
        <v>118</v>
      </c>
      <c r="F9" s="66" t="s">
        <v>119</v>
      </c>
    </row>
    <row r="10" spans="1:6" x14ac:dyDescent="0.2">
      <c r="A10" s="40"/>
      <c r="B10" s="80"/>
      <c r="C10" s="81"/>
      <c r="D10" s="65" t="s">
        <v>120</v>
      </c>
      <c r="E10" s="65" t="s">
        <v>121</v>
      </c>
      <c r="F10" s="66" t="s">
        <v>122</v>
      </c>
    </row>
    <row r="11" spans="1:6" x14ac:dyDescent="0.2">
      <c r="B11" s="50"/>
      <c r="C11" s="51" t="s">
        <v>123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124</v>
      </c>
      <c r="D12" s="56">
        <v>0</v>
      </c>
      <c r="E12" s="56">
        <v>0</v>
      </c>
      <c r="F12" s="57">
        <v>0</v>
      </c>
    </row>
    <row r="13" spans="1:6" x14ac:dyDescent="0.2">
      <c r="B13" s="54">
        <v>2000</v>
      </c>
      <c r="C13" s="55" t="s">
        <v>125</v>
      </c>
      <c r="D13" s="56">
        <v>0</v>
      </c>
      <c r="E13" s="56">
        <v>0</v>
      </c>
      <c r="F13" s="57">
        <f>+D13-E13</f>
        <v>0</v>
      </c>
    </row>
    <row r="14" spans="1:6" x14ac:dyDescent="0.2">
      <c r="B14" s="54">
        <v>3000</v>
      </c>
      <c r="C14" s="55" t="s">
        <v>126</v>
      </c>
      <c r="D14" s="56">
        <v>0</v>
      </c>
      <c r="E14" s="56">
        <v>0</v>
      </c>
      <c r="F14" s="57">
        <f>+D14-E14</f>
        <v>0</v>
      </c>
    </row>
    <row r="15" spans="1:6" x14ac:dyDescent="0.2">
      <c r="B15" s="54">
        <v>4000</v>
      </c>
      <c r="C15" s="55" t="s">
        <v>127</v>
      </c>
      <c r="D15" s="56">
        <v>0</v>
      </c>
      <c r="E15" s="56">
        <v>0</v>
      </c>
      <c r="F15" s="57">
        <f>+D15-E15</f>
        <v>0</v>
      </c>
    </row>
    <row r="16" spans="1:6" x14ac:dyDescent="0.2">
      <c r="B16" s="54">
        <v>5000</v>
      </c>
      <c r="C16" s="55" t="s">
        <v>128</v>
      </c>
      <c r="D16" s="56">
        <v>0</v>
      </c>
      <c r="E16" s="56">
        <v>0</v>
      </c>
      <c r="F16" s="57">
        <f>+D16-E16</f>
        <v>0</v>
      </c>
    </row>
    <row r="17" spans="2:6" x14ac:dyDescent="0.2">
      <c r="B17" s="54">
        <v>6000</v>
      </c>
      <c r="C17" s="55" t="s">
        <v>129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133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2">E11+E21</f>
        <v>0</v>
      </c>
      <c r="F31" s="49">
        <f t="shared" si="2"/>
        <v>0</v>
      </c>
    </row>
    <row r="33" spans="3:3" x14ac:dyDescent="0.2">
      <c r="C33" s="68" t="s">
        <v>134</v>
      </c>
    </row>
    <row r="34" spans="3:3" x14ac:dyDescent="0.2">
      <c r="C34" s="67" t="s">
        <v>135</v>
      </c>
    </row>
    <row r="37" spans="3:3" x14ac:dyDescent="0.2">
      <c r="C37" s="1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">
        <v>151</v>
      </c>
      <c r="C1" s="73"/>
      <c r="D1" s="73"/>
      <c r="E1" s="38" t="s">
        <v>0</v>
      </c>
      <c r="F1" s="39">
        <f>'Notas de Disciplina Financiera'!D1</f>
        <v>2025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2" spans="1:6" x14ac:dyDescent="0.2">
      <c r="C12" s="1" t="s">
        <v>149</v>
      </c>
    </row>
    <row r="13" spans="1:6" x14ac:dyDescent="0.2">
      <c r="C13" s="68" t="s">
        <v>140</v>
      </c>
    </row>
    <row r="14" spans="1:6" x14ac:dyDescent="0.2">
      <c r="C14" s="67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">
        <v>151</v>
      </c>
      <c r="C1" s="73"/>
      <c r="D1" s="73"/>
      <c r="E1" s="38" t="s">
        <v>0</v>
      </c>
      <c r="F1" s="39">
        <f>'Notas de Disciplina Financiera'!D1</f>
        <v>2025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2" spans="1:6" x14ac:dyDescent="0.2">
      <c r="C12" s="1" t="s">
        <v>149</v>
      </c>
    </row>
    <row r="13" spans="1:6" x14ac:dyDescent="0.2">
      <c r="C13" s="68" t="s">
        <v>145</v>
      </c>
    </row>
    <row r="14" spans="1:6" x14ac:dyDescent="0.2">
      <c r="C14" s="67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">
        <v>151</v>
      </c>
      <c r="C1" s="73"/>
      <c r="D1" s="73"/>
      <c r="E1" s="38" t="s">
        <v>0</v>
      </c>
      <c r="F1" s="39">
        <f>'Notas de Disciplina Financiera'!D1</f>
        <v>2025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30 de Septiembre de 2025</v>
      </c>
      <c r="C3" s="73"/>
      <c r="D3" s="73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  <c r="C9" s="1" t="s">
        <v>149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2024-03-15T21:50:03Z</dcterms:created>
  <dcterms:modified xsi:type="dcterms:W3CDTF">2025-10-16T00:50:43Z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